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nijad\Downloads\"/>
    </mc:Choice>
  </mc:AlternateContent>
  <xr:revisionPtr revIDLastSave="0" documentId="8_{BCDF5324-CA69-4060-B163-567C9D805F81}" xr6:coauthVersionLast="47" xr6:coauthVersionMax="47" xr10:uidLastSave="{00000000-0000-0000-0000-000000000000}"/>
  <bookViews>
    <workbookView xWindow="-110" yWindow="-110" windowWidth="19420" windowHeight="10300" firstSheet="7" activeTab="9" xr2:uid="{B44B3249-ADCF-CB44-8C1E-181EBA6D7EDD}"/>
  </bookViews>
  <sheets>
    <sheet name="Start Up Costs " sheetId="10" r:id="rId1"/>
    <sheet name="Income Statement Year 2025 " sheetId="1" r:id="rId2"/>
    <sheet name="Income Statement Year 2026." sheetId="18" r:id="rId3"/>
    <sheet name="Income Statement Year 2027" sheetId="20" r:id="rId4"/>
    <sheet name="Cash Flow Year 2025" sheetId="14" r:id="rId5"/>
    <sheet name="Cash Flow Year 2026)" sheetId="15" r:id="rId6"/>
    <sheet name="Cash Flow Year 2027" sheetId="4" r:id="rId7"/>
    <sheet name="Balance Sheet Year 2025" sheetId="16" r:id="rId8"/>
    <sheet name="Balance Sheet Year 2026" sheetId="7" r:id="rId9"/>
    <sheet name="Balance Sheet Year 2027" sheetId="17"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20" l="1"/>
  <c r="N10" i="20"/>
  <c r="N10" i="18"/>
  <c r="M20" i="20"/>
  <c r="L20" i="20"/>
  <c r="K20" i="20"/>
  <c r="J20" i="20"/>
  <c r="I20" i="20"/>
  <c r="H20" i="20"/>
  <c r="G20" i="20"/>
  <c r="F20" i="20"/>
  <c r="E20" i="20"/>
  <c r="D20" i="20"/>
  <c r="C20" i="20"/>
  <c r="B20" i="20"/>
  <c r="N17" i="20"/>
  <c r="N16" i="20"/>
  <c r="N15" i="20"/>
  <c r="N14" i="20"/>
  <c r="N8" i="20"/>
  <c r="L7" i="20"/>
  <c r="L10" i="20" s="1"/>
  <c r="L22" i="20" s="1"/>
  <c r="L24" i="20" s="1"/>
  <c r="H7" i="20"/>
  <c r="H10" i="20" s="1"/>
  <c r="H22" i="20" s="1"/>
  <c r="H24" i="20" s="1"/>
  <c r="D7" i="20"/>
  <c r="D10" i="20" s="1"/>
  <c r="D22" i="20" s="1"/>
  <c r="D24" i="20" s="1"/>
  <c r="M5" i="20"/>
  <c r="M7" i="20" s="1"/>
  <c r="M10" i="20" s="1"/>
  <c r="M22" i="20" s="1"/>
  <c r="M24" i="20" s="1"/>
  <c r="L5" i="20"/>
  <c r="K5" i="20"/>
  <c r="J5" i="20"/>
  <c r="I5" i="20"/>
  <c r="I7" i="20" s="1"/>
  <c r="I10" i="20" s="1"/>
  <c r="I22" i="20" s="1"/>
  <c r="I24" i="20" s="1"/>
  <c r="H5" i="20"/>
  <c r="G5" i="20"/>
  <c r="F5" i="20"/>
  <c r="E5" i="20"/>
  <c r="E7" i="20" s="1"/>
  <c r="E10" i="20" s="1"/>
  <c r="E22" i="20" s="1"/>
  <c r="E24" i="20" s="1"/>
  <c r="D5" i="20"/>
  <c r="C5" i="20"/>
  <c r="B5" i="20"/>
  <c r="N5" i="20" s="1"/>
  <c r="M4" i="20"/>
  <c r="L4" i="20"/>
  <c r="K4" i="20"/>
  <c r="K7" i="20" s="1"/>
  <c r="K10" i="20" s="1"/>
  <c r="K22" i="20" s="1"/>
  <c r="K24" i="20" s="1"/>
  <c r="J4" i="20"/>
  <c r="J7" i="20" s="1"/>
  <c r="J10" i="20" s="1"/>
  <c r="J22" i="20" s="1"/>
  <c r="J24" i="20" s="1"/>
  <c r="I4" i="20"/>
  <c r="H4" i="20"/>
  <c r="G4" i="20"/>
  <c r="G7" i="20" s="1"/>
  <c r="G10" i="20" s="1"/>
  <c r="G22" i="20" s="1"/>
  <c r="G24" i="20" s="1"/>
  <c r="F4" i="20"/>
  <c r="F7" i="20" s="1"/>
  <c r="F10" i="20" s="1"/>
  <c r="F22" i="20" s="1"/>
  <c r="F24" i="20" s="1"/>
  <c r="E4" i="20"/>
  <c r="D4" i="20"/>
  <c r="C4" i="20"/>
  <c r="C7" i="20" s="1"/>
  <c r="C10" i="20" s="1"/>
  <c r="C22" i="20" s="1"/>
  <c r="C24" i="20" s="1"/>
  <c r="B4" i="20"/>
  <c r="B7" i="20" s="1"/>
  <c r="M20" i="18"/>
  <c r="L20" i="18"/>
  <c r="K20" i="18"/>
  <c r="J20" i="18"/>
  <c r="I20" i="18"/>
  <c r="H20" i="18"/>
  <c r="G20" i="18"/>
  <c r="F20" i="18"/>
  <c r="E20" i="18"/>
  <c r="D20" i="18"/>
  <c r="C20" i="18"/>
  <c r="B20" i="18"/>
  <c r="N17" i="18"/>
  <c r="N16" i="18"/>
  <c r="N15" i="18"/>
  <c r="N14" i="18"/>
  <c r="N8" i="18"/>
  <c r="D7" i="18"/>
  <c r="D10" i="18" s="1"/>
  <c r="D22" i="18" s="1"/>
  <c r="D24" i="18" s="1"/>
  <c r="M5" i="18"/>
  <c r="L5" i="18"/>
  <c r="K5" i="18"/>
  <c r="J5" i="18"/>
  <c r="I5" i="18"/>
  <c r="H5" i="18"/>
  <c r="H7" i="18" s="1"/>
  <c r="H10" i="18" s="1"/>
  <c r="H22" i="18" s="1"/>
  <c r="H24" i="18" s="1"/>
  <c r="G5" i="18"/>
  <c r="F5" i="18"/>
  <c r="E5" i="18"/>
  <c r="D5" i="18"/>
  <c r="C5" i="18"/>
  <c r="B5" i="18"/>
  <c r="M4" i="18"/>
  <c r="L4" i="18"/>
  <c r="L7" i="18" s="1"/>
  <c r="L10" i="18" s="1"/>
  <c r="L22" i="18" s="1"/>
  <c r="L24" i="18" s="1"/>
  <c r="K4" i="18"/>
  <c r="K7" i="18" s="1"/>
  <c r="K10" i="18" s="1"/>
  <c r="J4" i="18"/>
  <c r="J7" i="18" s="1"/>
  <c r="J10" i="18" s="1"/>
  <c r="I4" i="18"/>
  <c r="H4" i="18"/>
  <c r="G4" i="18"/>
  <c r="G7" i="18" s="1"/>
  <c r="G10" i="18" s="1"/>
  <c r="F4" i="18"/>
  <c r="F7" i="18" s="1"/>
  <c r="F10" i="18" s="1"/>
  <c r="E4" i="18"/>
  <c r="D4" i="18"/>
  <c r="C4" i="18"/>
  <c r="C7" i="18" s="1"/>
  <c r="C10" i="18" s="1"/>
  <c r="B4" i="18"/>
  <c r="B7" i="18" s="1"/>
  <c r="C24" i="17"/>
  <c r="C24" i="7"/>
  <c r="C15" i="16"/>
  <c r="C13" i="17"/>
  <c r="C7" i="17"/>
  <c r="C15" i="17" s="1"/>
  <c r="C23" i="17" s="1"/>
  <c r="C13" i="16"/>
  <c r="C7" i="16"/>
  <c r="C23" i="16" s="1"/>
  <c r="C24" i="16" s="1"/>
  <c r="C13" i="7"/>
  <c r="N20" i="20" l="1"/>
  <c r="F22" i="18"/>
  <c r="F24" i="18" s="1"/>
  <c r="J22" i="18"/>
  <c r="J24" i="18" s="1"/>
  <c r="C22" i="18"/>
  <c r="C24" i="18" s="1"/>
  <c r="G22" i="18"/>
  <c r="G24" i="18" s="1"/>
  <c r="K22" i="18"/>
  <c r="K24" i="18" s="1"/>
  <c r="N20" i="18"/>
  <c r="N7" i="20"/>
  <c r="B10" i="20"/>
  <c r="N4" i="20"/>
  <c r="N5" i="18"/>
  <c r="E7" i="18"/>
  <c r="E10" i="18" s="1"/>
  <c r="E22" i="18" s="1"/>
  <c r="E24" i="18" s="1"/>
  <c r="I7" i="18"/>
  <c r="I10" i="18" s="1"/>
  <c r="I22" i="18" s="1"/>
  <c r="I24" i="18" s="1"/>
  <c r="M7" i="18"/>
  <c r="M10" i="18" s="1"/>
  <c r="M22" i="18" s="1"/>
  <c r="M24" i="18" s="1"/>
  <c r="B10" i="18"/>
  <c r="N4" i="18"/>
  <c r="B15" i="10"/>
  <c r="B22" i="20" l="1"/>
  <c r="N7" i="18"/>
  <c r="B22" i="18"/>
  <c r="C7" i="7"/>
  <c r="C15" i="7" s="1"/>
  <c r="C23" i="7" s="1"/>
  <c r="M23" i="15"/>
  <c r="L23" i="15"/>
  <c r="K23" i="15"/>
  <c r="J23" i="15"/>
  <c r="I23" i="15"/>
  <c r="H23" i="15"/>
  <c r="G23" i="15"/>
  <c r="F23" i="15"/>
  <c r="E23" i="15"/>
  <c r="D23" i="15"/>
  <c r="C23" i="15"/>
  <c r="B23" i="15"/>
  <c r="M16" i="15"/>
  <c r="M26" i="15" s="1"/>
  <c r="M29" i="15" s="1"/>
  <c r="L16" i="15"/>
  <c r="L26" i="15" s="1"/>
  <c r="L29" i="15" s="1"/>
  <c r="K16" i="15"/>
  <c r="K26" i="15" s="1"/>
  <c r="K29" i="15" s="1"/>
  <c r="J16" i="15"/>
  <c r="J26" i="15" s="1"/>
  <c r="J29" i="15" s="1"/>
  <c r="I16" i="15"/>
  <c r="I26" i="15" s="1"/>
  <c r="I29" i="15" s="1"/>
  <c r="H16" i="15"/>
  <c r="H26" i="15" s="1"/>
  <c r="H29" i="15" s="1"/>
  <c r="G16" i="15"/>
  <c r="G26" i="15" s="1"/>
  <c r="G29" i="15" s="1"/>
  <c r="F16" i="15"/>
  <c r="F26" i="15" s="1"/>
  <c r="F29" i="15" s="1"/>
  <c r="E16" i="15"/>
  <c r="E26" i="15" s="1"/>
  <c r="E29" i="15" s="1"/>
  <c r="D16" i="15"/>
  <c r="D26" i="15" s="1"/>
  <c r="D29" i="15" s="1"/>
  <c r="C16" i="15"/>
  <c r="C26" i="15" s="1"/>
  <c r="C29" i="15" s="1"/>
  <c r="B16" i="15"/>
  <c r="B26" i="15" s="1"/>
  <c r="B29" i="15" s="1"/>
  <c r="M9" i="15"/>
  <c r="M28" i="15" s="1"/>
  <c r="M31" i="15" s="1"/>
  <c r="M33" i="15" s="1"/>
  <c r="L9" i="15"/>
  <c r="L28" i="15" s="1"/>
  <c r="L31" i="15" s="1"/>
  <c r="L33" i="15" s="1"/>
  <c r="K9" i="15"/>
  <c r="K28" i="15" s="1"/>
  <c r="K31" i="15" s="1"/>
  <c r="K33" i="15" s="1"/>
  <c r="J9" i="15"/>
  <c r="J28" i="15" s="1"/>
  <c r="J31" i="15" s="1"/>
  <c r="J33" i="15" s="1"/>
  <c r="I9" i="15"/>
  <c r="I28" i="15" s="1"/>
  <c r="I31" i="15" s="1"/>
  <c r="I33" i="15" s="1"/>
  <c r="H9" i="15"/>
  <c r="H28" i="15" s="1"/>
  <c r="H31" i="15" s="1"/>
  <c r="H33" i="15" s="1"/>
  <c r="G9" i="15"/>
  <c r="G28" i="15" s="1"/>
  <c r="G31" i="15" s="1"/>
  <c r="G33" i="15" s="1"/>
  <c r="F9" i="15"/>
  <c r="F28" i="15" s="1"/>
  <c r="F31" i="15" s="1"/>
  <c r="F33" i="15" s="1"/>
  <c r="E9" i="15"/>
  <c r="E28" i="15" s="1"/>
  <c r="E31" i="15" s="1"/>
  <c r="E33" i="15" s="1"/>
  <c r="D9" i="15"/>
  <c r="D28" i="15" s="1"/>
  <c r="D31" i="15" s="1"/>
  <c r="D33" i="15" s="1"/>
  <c r="C9" i="15"/>
  <c r="C28" i="15" s="1"/>
  <c r="C31" i="15" s="1"/>
  <c r="C33" i="15" s="1"/>
  <c r="B9" i="15"/>
  <c r="B28" i="15" s="1"/>
  <c r="B31" i="15" s="1"/>
  <c r="M23" i="14"/>
  <c r="L23" i="14"/>
  <c r="K23" i="14"/>
  <c r="J23" i="14"/>
  <c r="I23" i="14"/>
  <c r="H23" i="14"/>
  <c r="G23" i="14"/>
  <c r="F23" i="14"/>
  <c r="E23" i="14"/>
  <c r="D23" i="14"/>
  <c r="C23" i="14"/>
  <c r="B23" i="14"/>
  <c r="M16" i="14"/>
  <c r="M26" i="14" s="1"/>
  <c r="M29" i="14" s="1"/>
  <c r="L16" i="14"/>
  <c r="L26" i="14" s="1"/>
  <c r="L29" i="14" s="1"/>
  <c r="K16" i="14"/>
  <c r="K26" i="14" s="1"/>
  <c r="K29" i="14" s="1"/>
  <c r="J16" i="14"/>
  <c r="J26" i="14" s="1"/>
  <c r="J29" i="14" s="1"/>
  <c r="I16" i="14"/>
  <c r="I26" i="14" s="1"/>
  <c r="I29" i="14" s="1"/>
  <c r="H16" i="14"/>
  <c r="H26" i="14" s="1"/>
  <c r="H29" i="14" s="1"/>
  <c r="G16" i="14"/>
  <c r="G26" i="14" s="1"/>
  <c r="G29" i="14" s="1"/>
  <c r="F16" i="14"/>
  <c r="F26" i="14" s="1"/>
  <c r="F29" i="14" s="1"/>
  <c r="E16" i="14"/>
  <c r="E26" i="14" s="1"/>
  <c r="E29" i="14" s="1"/>
  <c r="D16" i="14"/>
  <c r="D26" i="14" s="1"/>
  <c r="D29" i="14" s="1"/>
  <c r="C16" i="14"/>
  <c r="C26" i="14" s="1"/>
  <c r="C29" i="14" s="1"/>
  <c r="B16" i="14"/>
  <c r="B26" i="14" s="1"/>
  <c r="B29" i="14" s="1"/>
  <c r="M9" i="14"/>
  <c r="M28" i="14" s="1"/>
  <c r="M31" i="14" s="1"/>
  <c r="M33" i="14" s="1"/>
  <c r="L9" i="14"/>
  <c r="L28" i="14" s="1"/>
  <c r="K9" i="14"/>
  <c r="K28" i="14" s="1"/>
  <c r="K31" i="14" s="1"/>
  <c r="K33" i="14" s="1"/>
  <c r="J9" i="14"/>
  <c r="J28" i="14" s="1"/>
  <c r="J31" i="14" s="1"/>
  <c r="J33" i="14" s="1"/>
  <c r="I9" i="14"/>
  <c r="I28" i="14" s="1"/>
  <c r="I31" i="14" s="1"/>
  <c r="I33" i="14" s="1"/>
  <c r="H9" i="14"/>
  <c r="H28" i="14" s="1"/>
  <c r="H31" i="14" s="1"/>
  <c r="H33" i="14" s="1"/>
  <c r="G9" i="14"/>
  <c r="G28" i="14" s="1"/>
  <c r="G31" i="14" s="1"/>
  <c r="G33" i="14" s="1"/>
  <c r="F9" i="14"/>
  <c r="F28" i="14" s="1"/>
  <c r="F31" i="14" s="1"/>
  <c r="F33" i="14" s="1"/>
  <c r="E9" i="14"/>
  <c r="E28" i="14" s="1"/>
  <c r="E31" i="14" s="1"/>
  <c r="E33" i="14" s="1"/>
  <c r="D9" i="14"/>
  <c r="D28" i="14" s="1"/>
  <c r="D31" i="14" s="1"/>
  <c r="D33" i="14" s="1"/>
  <c r="C9" i="14"/>
  <c r="C28" i="14" s="1"/>
  <c r="C31" i="14" s="1"/>
  <c r="C33" i="14" s="1"/>
  <c r="B9" i="14"/>
  <c r="B28" i="14" s="1"/>
  <c r="D20" i="1"/>
  <c r="E20" i="1"/>
  <c r="F20" i="1"/>
  <c r="G20" i="1"/>
  <c r="H20" i="1"/>
  <c r="I20" i="1"/>
  <c r="J20" i="1"/>
  <c r="K20" i="1"/>
  <c r="L20" i="1"/>
  <c r="M20" i="1"/>
  <c r="C20" i="1"/>
  <c r="B20" i="1"/>
  <c r="N17" i="1"/>
  <c r="N16" i="1"/>
  <c r="N15" i="1"/>
  <c r="N14" i="1"/>
  <c r="N8" i="1"/>
  <c r="B24" i="20" l="1"/>
  <c r="N24" i="20" s="1"/>
  <c r="N22" i="20"/>
  <c r="B24" i="18"/>
  <c r="N24" i="18" s="1"/>
  <c r="N22" i="18"/>
  <c r="N20" i="1"/>
  <c r="C3" i="15"/>
  <c r="B33" i="15"/>
  <c r="B11" i="15"/>
  <c r="B31" i="14"/>
  <c r="C3" i="14" s="1"/>
  <c r="L31" i="14"/>
  <c r="L33" i="14" s="1"/>
  <c r="B11" i="14"/>
  <c r="B33" i="14" l="1"/>
  <c r="C11" i="15"/>
  <c r="D3" i="15"/>
  <c r="D3" i="14"/>
  <c r="C11" i="14"/>
  <c r="E3" i="15" l="1"/>
  <c r="D11" i="15"/>
  <c r="E3" i="14"/>
  <c r="D11" i="14"/>
  <c r="E11" i="15" l="1"/>
  <c r="F3" i="15"/>
  <c r="E11" i="14"/>
  <c r="F3" i="14"/>
  <c r="F11" i="15" l="1"/>
  <c r="G3" i="15"/>
  <c r="G3" i="14"/>
  <c r="F11" i="14"/>
  <c r="H3" i="15" l="1"/>
  <c r="G11" i="15"/>
  <c r="H3" i="14"/>
  <c r="G11" i="14"/>
  <c r="I3" i="15" l="1"/>
  <c r="H11" i="15"/>
  <c r="I3" i="14"/>
  <c r="H11" i="14"/>
  <c r="I11" i="15" l="1"/>
  <c r="J3" i="15"/>
  <c r="I11" i="14"/>
  <c r="J3" i="14"/>
  <c r="K3" i="15" l="1"/>
  <c r="J11" i="15"/>
  <c r="K3" i="14"/>
  <c r="J11" i="14"/>
  <c r="L3" i="15" l="1"/>
  <c r="K11" i="15"/>
  <c r="L3" i="14"/>
  <c r="K11" i="14"/>
  <c r="M3" i="15" l="1"/>
  <c r="M11" i="15" s="1"/>
  <c r="L11" i="15"/>
  <c r="M3" i="14"/>
  <c r="M11" i="14" s="1"/>
  <c r="L11" i="14"/>
  <c r="C5" i="1"/>
  <c r="D5" i="1"/>
  <c r="E5" i="1"/>
  <c r="F5" i="1"/>
  <c r="G5" i="1"/>
  <c r="H5" i="1"/>
  <c r="I5" i="1"/>
  <c r="J5" i="1"/>
  <c r="K5" i="1"/>
  <c r="L5" i="1"/>
  <c r="M5" i="1"/>
  <c r="B5" i="1"/>
  <c r="C4" i="1"/>
  <c r="C7" i="1" s="1"/>
  <c r="C10" i="1" s="1"/>
  <c r="C22" i="1" s="1"/>
  <c r="C24" i="1" s="1"/>
  <c r="D4" i="1"/>
  <c r="D7" i="1" s="1"/>
  <c r="D10" i="1" s="1"/>
  <c r="D22" i="1" s="1"/>
  <c r="D24" i="1" s="1"/>
  <c r="E4" i="1"/>
  <c r="E7" i="1" s="1"/>
  <c r="E10" i="1" s="1"/>
  <c r="E22" i="1" s="1"/>
  <c r="E24" i="1" s="1"/>
  <c r="F4" i="1"/>
  <c r="F7" i="1" s="1"/>
  <c r="F10" i="1" s="1"/>
  <c r="F22" i="1" s="1"/>
  <c r="F24" i="1" s="1"/>
  <c r="G4" i="1"/>
  <c r="G7" i="1" s="1"/>
  <c r="G10" i="1" s="1"/>
  <c r="G22" i="1" s="1"/>
  <c r="G24" i="1" s="1"/>
  <c r="H4" i="1"/>
  <c r="H7" i="1" s="1"/>
  <c r="H10" i="1" s="1"/>
  <c r="H22" i="1" s="1"/>
  <c r="H24" i="1" s="1"/>
  <c r="I4" i="1"/>
  <c r="I7" i="1" s="1"/>
  <c r="I10" i="1" s="1"/>
  <c r="I22" i="1" s="1"/>
  <c r="I24" i="1" s="1"/>
  <c r="J4" i="1"/>
  <c r="J7" i="1" s="1"/>
  <c r="J10" i="1" s="1"/>
  <c r="J22" i="1" s="1"/>
  <c r="J24" i="1" s="1"/>
  <c r="K4" i="1"/>
  <c r="K7" i="1" s="1"/>
  <c r="K10" i="1" s="1"/>
  <c r="K22" i="1" s="1"/>
  <c r="K24" i="1" s="1"/>
  <c r="L4" i="1"/>
  <c r="L7" i="1" s="1"/>
  <c r="L10" i="1" s="1"/>
  <c r="L22" i="1" s="1"/>
  <c r="L24" i="1" s="1"/>
  <c r="M4" i="1"/>
  <c r="M7" i="1" s="1"/>
  <c r="M10" i="1" s="1"/>
  <c r="M22" i="1" s="1"/>
  <c r="M24" i="1" s="1"/>
  <c r="B4" i="1"/>
  <c r="B7" i="1" s="1"/>
  <c r="C9" i="4"/>
  <c r="C28" i="4" s="1"/>
  <c r="D9" i="4"/>
  <c r="E9" i="4"/>
  <c r="E28" i="4" s="1"/>
  <c r="F9" i="4"/>
  <c r="F28" i="4" s="1"/>
  <c r="G9" i="4"/>
  <c r="G28" i="4" s="1"/>
  <c r="H9" i="4"/>
  <c r="I9" i="4"/>
  <c r="I28" i="4" s="1"/>
  <c r="J9" i="4"/>
  <c r="J28" i="4" s="1"/>
  <c r="K9" i="4"/>
  <c r="K28" i="4" s="1"/>
  <c r="L9" i="4"/>
  <c r="M9" i="4"/>
  <c r="M28" i="4" s="1"/>
  <c r="D28" i="4"/>
  <c r="H28" i="4"/>
  <c r="L28" i="4"/>
  <c r="C23" i="4"/>
  <c r="D23" i="4"/>
  <c r="E23" i="4"/>
  <c r="F23" i="4"/>
  <c r="G23" i="4"/>
  <c r="H23" i="4"/>
  <c r="I23" i="4"/>
  <c r="J23" i="4"/>
  <c r="K23" i="4"/>
  <c r="L23" i="4"/>
  <c r="M23" i="4"/>
  <c r="C16" i="4"/>
  <c r="D16" i="4"/>
  <c r="E16" i="4"/>
  <c r="F16" i="4"/>
  <c r="G16" i="4"/>
  <c r="H16" i="4"/>
  <c r="I16" i="4"/>
  <c r="J16" i="4"/>
  <c r="K16" i="4"/>
  <c r="L16" i="4"/>
  <c r="M16" i="4"/>
  <c r="B23" i="4"/>
  <c r="B16" i="4"/>
  <c r="B9" i="4"/>
  <c r="B28" i="4" s="1"/>
  <c r="N5" i="1" l="1"/>
  <c r="B10" i="1"/>
  <c r="N7" i="1"/>
  <c r="N4" i="1"/>
  <c r="L26" i="4"/>
  <c r="L29" i="4" s="1"/>
  <c r="L31" i="4" s="1"/>
  <c r="L33" i="4" s="1"/>
  <c r="D26" i="4"/>
  <c r="D29" i="4" s="1"/>
  <c r="D31" i="4" s="1"/>
  <c r="D33" i="4" s="1"/>
  <c r="H26" i="4"/>
  <c r="H29" i="4" s="1"/>
  <c r="H31" i="4" s="1"/>
  <c r="H33" i="4" s="1"/>
  <c r="F26" i="4"/>
  <c r="F29" i="4" s="1"/>
  <c r="F31" i="4" s="1"/>
  <c r="F33" i="4" s="1"/>
  <c r="J26" i="4"/>
  <c r="J29" i="4" s="1"/>
  <c r="K26" i="4"/>
  <c r="K29" i="4" s="1"/>
  <c r="K31" i="4" s="1"/>
  <c r="K33" i="4" s="1"/>
  <c r="G26" i="4"/>
  <c r="G29" i="4" s="1"/>
  <c r="G31" i="4" s="1"/>
  <c r="G33" i="4" s="1"/>
  <c r="C26" i="4"/>
  <c r="C29" i="4" s="1"/>
  <c r="C31" i="4" s="1"/>
  <c r="C33" i="4" s="1"/>
  <c r="M26" i="4"/>
  <c r="M29" i="4" s="1"/>
  <c r="M31" i="4" s="1"/>
  <c r="M33" i="4" s="1"/>
  <c r="I26" i="4"/>
  <c r="I29" i="4" s="1"/>
  <c r="I31" i="4" s="1"/>
  <c r="I33" i="4" s="1"/>
  <c r="E26" i="4"/>
  <c r="E29" i="4" s="1"/>
  <c r="E31" i="4" s="1"/>
  <c r="E33" i="4" s="1"/>
  <c r="J31" i="4"/>
  <c r="J33" i="4" s="1"/>
  <c r="B26" i="4"/>
  <c r="B29" i="4" s="1"/>
  <c r="B31" i="4" s="1"/>
  <c r="B11" i="4"/>
  <c r="B22" i="1" l="1"/>
  <c r="N10" i="1"/>
  <c r="C3" i="4"/>
  <c r="C11" i="4" s="1"/>
  <c r="B33" i="4"/>
  <c r="B24" i="1" l="1"/>
  <c r="N24" i="1" s="1"/>
  <c r="N22" i="1"/>
  <c r="D3" i="4"/>
  <c r="D11" i="4" s="1"/>
  <c r="E3" i="4" l="1"/>
  <c r="E11" i="4" s="1"/>
  <c r="F3" i="4" l="1"/>
  <c r="F11" i="4" s="1"/>
  <c r="G3" i="4" l="1"/>
  <c r="G11" i="4" s="1"/>
  <c r="H3" i="4" l="1"/>
  <c r="H11" i="4" s="1"/>
  <c r="I3" i="4" l="1"/>
  <c r="J3" i="4" s="1"/>
  <c r="I11" i="4" l="1"/>
  <c r="J11" i="4"/>
  <c r="K3" i="4"/>
  <c r="L3" i="4" l="1"/>
  <c r="K11" i="4"/>
  <c r="L11" i="4" l="1"/>
  <c r="M3" i="4"/>
  <c r="M11" i="4" s="1"/>
</calcChain>
</file>

<file path=xl/sharedStrings.xml><?xml version="1.0" encoding="utf-8"?>
<sst xmlns="http://schemas.openxmlformats.org/spreadsheetml/2006/main" count="364" uniqueCount="121">
  <si>
    <t xml:space="preserve">Income Statement Year 1 </t>
  </si>
  <si>
    <t xml:space="preserve">Cash Flow Year 1 </t>
  </si>
  <si>
    <t>Cash Flow Year 2</t>
  </si>
  <si>
    <t>Cash Flow Year 3</t>
  </si>
  <si>
    <t xml:space="preserve">Balance Sheet Year 1 </t>
  </si>
  <si>
    <t xml:space="preserve">Revenue </t>
  </si>
  <si>
    <t xml:space="preserve">Month 1 </t>
  </si>
  <si>
    <t xml:space="preserve">Month 2 </t>
  </si>
  <si>
    <t>Month 3</t>
  </si>
  <si>
    <t>Month 4</t>
  </si>
  <si>
    <t>Month 5</t>
  </si>
  <si>
    <t>Month 6</t>
  </si>
  <si>
    <t>Month 7</t>
  </si>
  <si>
    <t>Month 8</t>
  </si>
  <si>
    <t>Month 9</t>
  </si>
  <si>
    <t>Month 10</t>
  </si>
  <si>
    <t>Month 11</t>
  </si>
  <si>
    <t>Month 12</t>
  </si>
  <si>
    <t xml:space="preserve">Annual Total </t>
  </si>
  <si>
    <t xml:space="preserve">Start Up Costs </t>
  </si>
  <si>
    <t xml:space="preserve">Cost </t>
  </si>
  <si>
    <t xml:space="preserve">Item Description </t>
  </si>
  <si>
    <t xml:space="preserve">Owner Contributions </t>
  </si>
  <si>
    <t>Loan A</t>
  </si>
  <si>
    <t>Loan B</t>
  </si>
  <si>
    <t>Loan C</t>
  </si>
  <si>
    <t xml:space="preserve">Equipment </t>
  </si>
  <si>
    <t xml:space="preserve">Inventory </t>
  </si>
  <si>
    <t>Marketing</t>
  </si>
  <si>
    <t xml:space="preserve">Capital </t>
  </si>
  <si>
    <t xml:space="preserve">Past Purchases Items Already Bought for the Business </t>
  </si>
  <si>
    <t xml:space="preserve">Only list items you have already purchased. Not all businesses will need to do this. Items you intend on purchasing do not go here they go on the start up costs listing below </t>
  </si>
  <si>
    <t>Item 2</t>
  </si>
  <si>
    <t>Item 3</t>
  </si>
  <si>
    <t xml:space="preserve">Funding Sources </t>
  </si>
  <si>
    <t>List the ways your start up costs will be funded. For example you may contribute some of your own funds, you may be negotiating loans from different sources or you may have received a grant to help you with the start up expenses that are listed below.</t>
  </si>
  <si>
    <t xml:space="preserve">List the start up costs of the business. Examples are provided here but there may be others. </t>
  </si>
  <si>
    <t xml:space="preserve">Total Start Up Costs </t>
  </si>
  <si>
    <t>Sales Category 1</t>
  </si>
  <si>
    <t xml:space="preserve">Sales Category 2 </t>
  </si>
  <si>
    <t>Wages</t>
  </si>
  <si>
    <t>Legal Fees</t>
  </si>
  <si>
    <t xml:space="preserve">Advertising </t>
  </si>
  <si>
    <t>Supplies</t>
  </si>
  <si>
    <t xml:space="preserve">Add expenses as you go below by inserting rows </t>
  </si>
  <si>
    <t xml:space="preserve">Total Expenses </t>
  </si>
  <si>
    <t xml:space="preserve">Estimated Income Tax % </t>
  </si>
  <si>
    <t>Net Profit After Tax</t>
  </si>
  <si>
    <r>
      <t>2. Gross Profit:</t>
    </r>
    <r>
      <rPr>
        <sz val="12"/>
        <color rgb="FF000000"/>
        <rFont val="Times New Roman"/>
        <family val="1"/>
      </rPr>
      <t> </t>
    </r>
    <r>
      <rPr>
        <sz val="10"/>
        <color rgb="FF000000"/>
        <rFont val="Courier New"/>
        <family val="1"/>
      </rPr>
      <t>=B6-B8</t>
    </r>
    <r>
      <rPr>
        <sz val="12"/>
        <color rgb="FF000000"/>
        <rFont val="Times New Roman"/>
        <family val="1"/>
      </rPr>
      <t> </t>
    </r>
    <r>
      <rPr>
        <i/>
        <sz val="12"/>
        <color rgb="FF000000"/>
        <rFont val="Times New Roman"/>
        <family val="1"/>
      </rPr>
      <t>(Revenue - Cost of Goods Sold)</t>
    </r>
  </si>
  <si>
    <t>Income Statement (Profit &amp; Loss Statement)</t>
  </si>
  <si>
    <r>
      <rPr>
        <sz val="12"/>
        <color rgb="FF000000"/>
        <rFont val="Times New Roman"/>
        <family val="1"/>
      </rPr>
      <t> </t>
    </r>
    <r>
      <rPr>
        <b/>
        <sz val="12"/>
        <color rgb="FF000000"/>
        <rFont val="Times New Roman"/>
        <family val="1"/>
      </rPr>
      <t>Required Formula Usage:</t>
    </r>
  </si>
  <si>
    <t>Format Requirements:</t>
  </si>
  <si>
    <r>
      <rPr>
        <sz val="12"/>
        <color rgb="FF000000"/>
        <rFont val="Times New Roman"/>
        <family val="1"/>
      </rPr>
      <t>Add a </t>
    </r>
    <r>
      <rPr>
        <b/>
        <sz val="12"/>
        <color rgb="FF000000"/>
        <rFont val="Times New Roman"/>
        <family val="1"/>
      </rPr>
      <t>profit margin percentage formula:</t>
    </r>
    <r>
      <rPr>
        <sz val="12"/>
        <color rgb="FF000000"/>
        <rFont val="Times New Roman"/>
        <family val="1"/>
      </rPr>
      <t> </t>
    </r>
    <r>
      <rPr>
        <sz val="10"/>
        <color rgb="FF000000"/>
        <rFont val="Courier New"/>
        <family val="1"/>
      </rPr>
      <t>=B18/B6</t>
    </r>
    <r>
      <rPr>
        <sz val="12"/>
        <color rgb="FF000000"/>
        <rFont val="Times New Roman"/>
        <family val="1"/>
      </rPr>
      <t> </t>
    </r>
    <r>
      <rPr>
        <i/>
        <sz val="12"/>
        <color rgb="FF000000"/>
        <rFont val="Times New Roman"/>
        <family val="1"/>
      </rPr>
      <t>(Net Income ÷ Revenue)</t>
    </r>
  </si>
  <si>
    <r>
      <t>1. Total Revenue:</t>
    </r>
    <r>
      <rPr>
        <sz val="12"/>
        <color rgb="FF000000"/>
        <rFont val="Times New Roman"/>
        <family val="1"/>
      </rPr>
      <t> </t>
    </r>
    <r>
      <rPr>
        <sz val="10"/>
        <color rgb="FF000000"/>
        <rFont val="Courier New"/>
        <family val="1"/>
      </rPr>
      <t>=SUM(B4:B6)</t>
    </r>
    <r>
      <rPr>
        <sz val="12"/>
        <color rgb="FF000000"/>
        <rFont val="Times New Roman"/>
        <family val="1"/>
      </rPr>
      <t> </t>
    </r>
    <r>
      <rPr>
        <i/>
        <sz val="12"/>
        <color rgb="FF000000"/>
        <rFont val="Times New Roman"/>
        <family val="1"/>
      </rPr>
      <t>(if revenue is in rows 4-6)</t>
    </r>
  </si>
  <si>
    <t>COGS</t>
  </si>
  <si>
    <r>
      <t>3. Total Operating Expenses:</t>
    </r>
    <r>
      <rPr>
        <sz val="12"/>
        <color rgb="FF000000"/>
        <rFont val="Times New Roman"/>
        <family val="1"/>
      </rPr>
      <t> </t>
    </r>
    <r>
      <rPr>
        <sz val="10"/>
        <color rgb="FF000000"/>
        <rFont val="Courier New"/>
        <family val="1"/>
      </rPr>
      <t>=SUM(B10:B17)</t>
    </r>
    <r>
      <rPr>
        <sz val="12"/>
        <color rgb="FF000000"/>
        <rFont val="Times New Roman"/>
        <family val="1"/>
      </rPr>
      <t> </t>
    </r>
    <r>
      <rPr>
        <i/>
        <sz val="12"/>
        <color rgb="FF000000"/>
        <rFont val="Times New Roman"/>
        <family val="1"/>
      </rPr>
      <t>(Sum of fixed &amp; variable costs)</t>
    </r>
  </si>
  <si>
    <r>
      <t>4. Net Income (Profit/Loss):</t>
    </r>
    <r>
      <rPr>
        <sz val="12"/>
        <color rgb="FF000000"/>
        <rFont val="Times New Roman"/>
        <family val="1"/>
      </rPr>
      <t> </t>
    </r>
    <r>
      <rPr>
        <sz val="10"/>
        <color rgb="FF000000"/>
        <rFont val="Courier New"/>
        <family val="1"/>
      </rPr>
      <t>=B10-B8-B20</t>
    </r>
    <r>
      <rPr>
        <sz val="12"/>
        <color rgb="FF000000"/>
        <rFont val="Times New Roman"/>
        <family val="1"/>
      </rPr>
      <t> </t>
    </r>
    <r>
      <rPr>
        <i/>
        <sz val="12"/>
        <color rgb="FF000000"/>
        <rFont val="Times New Roman"/>
        <family val="1"/>
      </rPr>
      <t>(Gross Profit - Operating Expenses)</t>
    </r>
  </si>
  <si>
    <t>Net Income Before Tax</t>
  </si>
  <si>
    <t xml:space="preserve">Total Revenue </t>
  </si>
  <si>
    <t xml:space="preserve">Operating </t>
  </si>
  <si>
    <t xml:space="preserve">Gross Profit </t>
  </si>
  <si>
    <r>
      <t>Ensure the equation </t>
    </r>
    <r>
      <rPr>
        <b/>
        <sz val="12"/>
        <color rgb="FF000000"/>
        <rFont val="Calibri"/>
        <family val="2"/>
        <scheme val="minor"/>
      </rPr>
      <t>Assets = Liabilities + Equity</t>
    </r>
    <r>
      <rPr>
        <sz val="12"/>
        <color rgb="FF000000"/>
        <rFont val="Calibri"/>
        <family val="2"/>
        <scheme val="minor"/>
      </rPr>
      <t> holds for every month.</t>
    </r>
  </si>
  <si>
    <r>
      <t>Total Current Assets:</t>
    </r>
    <r>
      <rPr>
        <sz val="12"/>
        <color rgb="FF000000"/>
        <rFont val="Calibri"/>
        <family val="2"/>
        <scheme val="minor"/>
      </rPr>
      <t> </t>
    </r>
    <r>
      <rPr>
        <sz val="10"/>
        <color rgb="FF000000"/>
        <rFont val="Arial Unicode MS"/>
        <family val="2"/>
      </rPr>
      <t>=SUM(B3:B7)</t>
    </r>
    <r>
      <rPr>
        <sz val="12"/>
        <color rgb="FF000000"/>
        <rFont val="Calibri"/>
        <family val="2"/>
        <scheme val="minor"/>
      </rPr>
      <t> </t>
    </r>
    <r>
      <rPr>
        <i/>
        <sz val="12"/>
        <color rgb="FF000000"/>
        <rFont val="Calibri"/>
        <family val="2"/>
        <scheme val="minor"/>
      </rPr>
      <t>(Sum of cash, receivables, inventory, etc.)</t>
    </r>
  </si>
  <si>
    <r>
      <t>Total Fixed Assets:</t>
    </r>
    <r>
      <rPr>
        <sz val="12"/>
        <color rgb="FF000000"/>
        <rFont val="Calibri"/>
        <family val="2"/>
        <scheme val="minor"/>
      </rPr>
      <t> </t>
    </r>
    <r>
      <rPr>
        <sz val="10"/>
        <color rgb="FF000000"/>
        <rFont val="Arial Unicode MS"/>
        <family val="2"/>
      </rPr>
      <t>=SUM(B9:B11)</t>
    </r>
    <r>
      <rPr>
        <sz val="12"/>
        <color rgb="FF000000"/>
        <rFont val="Calibri"/>
        <family val="2"/>
        <scheme val="minor"/>
      </rPr>
      <t> </t>
    </r>
    <r>
      <rPr>
        <i/>
        <sz val="12"/>
        <color rgb="FF000000"/>
        <rFont val="Calibri"/>
        <family val="2"/>
        <scheme val="minor"/>
      </rPr>
      <t>(Sum of equipment, land, etc.)</t>
    </r>
  </si>
  <si>
    <r>
      <t>Total Liabilities:</t>
    </r>
    <r>
      <rPr>
        <sz val="12"/>
        <color rgb="FF000000"/>
        <rFont val="Calibri"/>
        <family val="2"/>
        <scheme val="minor"/>
      </rPr>
      <t> </t>
    </r>
    <r>
      <rPr>
        <sz val="10"/>
        <color rgb="FF000000"/>
        <rFont val="Arial Unicode MS"/>
        <family val="2"/>
      </rPr>
      <t>=SUM(B14:B18)</t>
    </r>
    <r>
      <rPr>
        <sz val="12"/>
        <color rgb="FF000000"/>
        <rFont val="Calibri"/>
        <family val="2"/>
        <scheme val="minor"/>
      </rPr>
      <t> </t>
    </r>
    <r>
      <rPr>
        <i/>
        <sz val="12"/>
        <color rgb="FF000000"/>
        <rFont val="Calibri"/>
        <family val="2"/>
        <scheme val="minor"/>
      </rPr>
      <t>(Sum of debts, accounts payable, etc.)</t>
    </r>
  </si>
  <si>
    <r>
      <t>Owner’s Equity:</t>
    </r>
    <r>
      <rPr>
        <sz val="12"/>
        <color rgb="FF000000"/>
        <rFont val="Calibri"/>
        <family val="2"/>
        <scheme val="minor"/>
      </rPr>
      <t> </t>
    </r>
    <r>
      <rPr>
        <sz val="10"/>
        <color rgb="FF000000"/>
        <rFont val="Arial Unicode MS"/>
        <family val="2"/>
      </rPr>
      <t>=B12-B19</t>
    </r>
    <r>
      <rPr>
        <sz val="12"/>
        <color rgb="FF000000"/>
        <rFont val="Calibri"/>
        <family val="2"/>
        <scheme val="minor"/>
      </rPr>
      <t> </t>
    </r>
    <r>
      <rPr>
        <i/>
        <sz val="12"/>
        <color rgb="FF000000"/>
        <rFont val="Calibri"/>
        <family val="2"/>
        <scheme val="minor"/>
      </rPr>
      <t>(Assets - Liabilities)</t>
    </r>
  </si>
  <si>
    <t>Balance Sheet</t>
  </si>
  <si>
    <r>
      <t> </t>
    </r>
    <r>
      <rPr>
        <b/>
        <sz val="12"/>
        <color rgb="FF000000"/>
        <rFont val="Calibri"/>
        <family val="2"/>
        <scheme val="minor"/>
      </rPr>
      <t>Required Formula Usage:</t>
    </r>
  </si>
  <si>
    <t>Use conditional formatting to highlight negative cash balances in red.</t>
  </si>
  <si>
    <r>
      <t>Use </t>
    </r>
    <r>
      <rPr>
        <b/>
        <sz val="12"/>
        <color rgb="FF000000"/>
        <rFont val="Calibri"/>
        <family val="2"/>
        <scheme val="minor"/>
      </rPr>
      <t>bold for section totals</t>
    </r>
    <r>
      <rPr>
        <sz val="12"/>
        <color rgb="FF000000"/>
        <rFont val="Calibri"/>
        <family val="2"/>
        <scheme val="minor"/>
      </rPr>
      <t> (Total Assets, Total Liabilities, Total Equity).</t>
    </r>
  </si>
  <si>
    <t>Cash on Hand (beginnning of the month)</t>
  </si>
  <si>
    <t>Accounts Receivable</t>
  </si>
  <si>
    <t>Cash Sales</t>
  </si>
  <si>
    <t>Cash In</t>
  </si>
  <si>
    <t xml:space="preserve">Total Cash In </t>
  </si>
  <si>
    <t>Cash Out</t>
  </si>
  <si>
    <t xml:space="preserve">Operating Expenses </t>
  </si>
  <si>
    <t xml:space="preserve">Salaries and Wages </t>
  </si>
  <si>
    <t>Rent</t>
  </si>
  <si>
    <t xml:space="preserve">Office Supplies etc. </t>
  </si>
  <si>
    <t>Subtotal Operating expenses</t>
  </si>
  <si>
    <t xml:space="preserve">Subtotal Cash Out </t>
  </si>
  <si>
    <t xml:space="preserve">Total Cash Out </t>
  </si>
  <si>
    <t>Total Cash Inlays</t>
  </si>
  <si>
    <t>Total Cash Outlays</t>
  </si>
  <si>
    <t>Total Cash Available Before Cash Outlays</t>
  </si>
  <si>
    <r>
      <t>Ensure </t>
    </r>
    <r>
      <rPr>
        <b/>
        <sz val="12"/>
        <color rgb="FF000000"/>
        <rFont val="Calibri"/>
        <family val="2"/>
        <scheme val="minor"/>
      </rPr>
      <t>Assets column = Liabilities + Equity column</t>
    </r>
    <r>
      <rPr>
        <sz val="12"/>
        <color rgb="FF000000"/>
        <rFont val="Calibri"/>
        <family val="2"/>
        <scheme val="minor"/>
      </rPr>
      <t> </t>
    </r>
  </si>
  <si>
    <t xml:space="preserve">Net Changes in Cash </t>
  </si>
  <si>
    <t>Retained Earnings</t>
  </si>
  <si>
    <t xml:space="preserve">Ending Cash Balance </t>
  </si>
  <si>
    <t xml:space="preserve">Start up costs </t>
  </si>
  <si>
    <t>Insurance Expense</t>
  </si>
  <si>
    <t>No of days</t>
  </si>
  <si>
    <t>Price for Haircut</t>
  </si>
  <si>
    <t>Price for Haircut + Beard Trimming</t>
  </si>
  <si>
    <t>No. of cutomers for Haircut</t>
  </si>
  <si>
    <t>No. of customers for Haircut + Beard Trimming</t>
  </si>
  <si>
    <t>Current Asset</t>
  </si>
  <si>
    <t>Amount</t>
  </si>
  <si>
    <t>Cash</t>
  </si>
  <si>
    <t>Inventory</t>
  </si>
  <si>
    <t>Account Receivables</t>
  </si>
  <si>
    <t>Total current Asset</t>
  </si>
  <si>
    <t>Fixed Asset</t>
  </si>
  <si>
    <t>equipment and machinery</t>
  </si>
  <si>
    <t>furniture</t>
  </si>
  <si>
    <t>Total fixed asset</t>
  </si>
  <si>
    <t>Total Asset</t>
  </si>
  <si>
    <t>Laptop</t>
  </si>
  <si>
    <t>Furniture</t>
  </si>
  <si>
    <t>laptop</t>
  </si>
  <si>
    <t>Liabilities</t>
  </si>
  <si>
    <t>Accounts Payable</t>
  </si>
  <si>
    <t>Loan Payable</t>
  </si>
  <si>
    <t>Total Liability</t>
  </si>
  <si>
    <t>Equity</t>
  </si>
  <si>
    <t>Total Equity</t>
  </si>
  <si>
    <t>Total equity</t>
  </si>
  <si>
    <t>Total equity+Liability</t>
  </si>
  <si>
    <t>Total equity+liability</t>
  </si>
  <si>
    <t>Total Equity+liability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</si>
</sst>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_-[$$-409]* #,##0.00_ ;_-[$$-409]* \-#,##0.00\ ;_-[$$-409]* &quot;-&quot;??_ ;_-@_ "/>
    <numFmt numFmtId="165" formatCode="_-[$$-409]* #,##0_ ;_-[$$-409]* \-#,##0\ ;_-[$$-409]* &quot;-&quot;??_ ;_-@_ "/>
  </numFmts>
  <fonts count="15">
    <font>
      <sz val="12"/>
      <color theme="1"/>
      <name val="Calibri"/>
      <family val="2"/>
      <scheme val="minor"/>
    </font>
    <font>
      <b/>
      <sz val="12"/>
      <color theme="1"/>
      <name val="Calibri"/>
      <family val="2"/>
      <scheme val="minor"/>
    </font>
    <font>
      <sz val="8"/>
      <name val="Calibri"/>
      <family val="2"/>
      <scheme val="minor"/>
    </font>
    <font>
      <sz val="12"/>
      <color rgb="FF000000"/>
      <name val="Calibri"/>
      <family val="2"/>
      <scheme val="minor"/>
    </font>
    <font>
      <b/>
      <sz val="12"/>
      <color rgb="FF000000"/>
      <name val="Calibri"/>
      <family val="2"/>
      <scheme val="minor"/>
    </font>
    <font>
      <b/>
      <sz val="13.5"/>
      <color rgb="FF000000"/>
      <name val="Times New Roman"/>
      <family val="1"/>
    </font>
    <font>
      <sz val="12"/>
      <color rgb="FF000000"/>
      <name val="Times New Roman"/>
      <family val="1"/>
    </font>
    <font>
      <b/>
      <sz val="12"/>
      <color rgb="FF000000"/>
      <name val="Times New Roman"/>
      <family val="1"/>
    </font>
    <font>
      <sz val="10"/>
      <color rgb="FF000000"/>
      <name val="Courier New"/>
      <family val="1"/>
    </font>
    <font>
      <i/>
      <sz val="12"/>
      <color rgb="FF000000"/>
      <name val="Times New Roman"/>
      <family val="1"/>
    </font>
    <font>
      <b/>
      <sz val="13.5"/>
      <color rgb="FF000000"/>
      <name val="Calibri"/>
      <family val="2"/>
      <scheme val="minor"/>
    </font>
    <font>
      <sz val="10"/>
      <color rgb="FF000000"/>
      <name val="Arial Unicode MS"/>
      <family val="2"/>
    </font>
    <font>
      <i/>
      <sz val="12"/>
      <color rgb="FF000000"/>
      <name val="Calibri"/>
      <family val="2"/>
      <scheme val="minor"/>
    </font>
    <font>
      <b/>
      <i/>
      <sz val="12"/>
      <color theme="1"/>
      <name val="Calibri"/>
      <family val="2"/>
      <scheme val="minor"/>
    </font>
    <font>
      <sz val="12"/>
      <color theme="1"/>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4" fillId="0" borderId="0" applyFont="0" applyFill="0" applyBorder="0" applyAlignment="0" applyProtection="0"/>
    <xf numFmtId="9" fontId="14" fillId="0" borderId="0" applyFont="0" applyFill="0" applyBorder="0" applyAlignment="0" applyProtection="0"/>
  </cellStyleXfs>
  <cellXfs count="62">
    <xf numFmtId="0" fontId="0" fillId="0" borderId="0" xfId="0"/>
    <xf numFmtId="0" fontId="0" fillId="0" borderId="0" xfId="0" applyAlignment="1">
      <alignment horizontal="center"/>
    </xf>
    <xf numFmtId="0" fontId="1" fillId="0" borderId="0" xfId="0" applyFont="1"/>
    <xf numFmtId="0" fontId="1" fillId="0" borderId="0" xfId="0" applyFont="1" applyAlignment="1">
      <alignment horizontal="center"/>
    </xf>
    <xf numFmtId="0" fontId="0" fillId="0" borderId="0" xfId="0" applyAlignment="1">
      <alignment vertical="top" wrapText="1"/>
    </xf>
    <xf numFmtId="0" fontId="0" fillId="0" borderId="0" xfId="0" applyAlignment="1">
      <alignment wrapText="1"/>
    </xf>
    <xf numFmtId="0" fontId="0" fillId="2" borderId="0" xfId="0" applyFill="1" applyAlignment="1">
      <alignment horizontal="center"/>
    </xf>
    <xf numFmtId="0" fontId="3" fillId="0" borderId="0" xfId="0" applyFont="1"/>
    <xf numFmtId="0" fontId="4" fillId="0" borderId="0" xfId="0" applyFont="1"/>
    <xf numFmtId="0" fontId="5" fillId="3" borderId="0" xfId="0" applyFont="1" applyFill="1" applyAlignment="1">
      <alignment vertical="center"/>
    </xf>
    <xf numFmtId="0" fontId="0" fillId="3" borderId="0" xfId="0" applyFill="1"/>
    <xf numFmtId="0" fontId="6" fillId="3" borderId="0" xfId="0" applyFont="1" applyFill="1" applyAlignment="1">
      <alignment vertical="center"/>
    </xf>
    <xf numFmtId="0" fontId="0" fillId="3" borderId="0" xfId="0" applyFill="1" applyAlignment="1">
      <alignment vertical="center"/>
    </xf>
    <xf numFmtId="0" fontId="7" fillId="3" borderId="0" xfId="0" applyFont="1" applyFill="1" applyAlignment="1">
      <alignment vertical="center"/>
    </xf>
    <xf numFmtId="0" fontId="10" fillId="0" borderId="0" xfId="0" applyFont="1"/>
    <xf numFmtId="0" fontId="11" fillId="0" borderId="0" xfId="0" applyFont="1"/>
    <xf numFmtId="0" fontId="13" fillId="0" borderId="0" xfId="0" applyFont="1"/>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left" vertical="center" indent="1"/>
    </xf>
    <xf numFmtId="0" fontId="7" fillId="0" borderId="0" xfId="0" applyFont="1" applyAlignment="1">
      <alignment horizontal="left" vertical="center" indent="1"/>
    </xf>
    <xf numFmtId="0" fontId="6" fillId="0" borderId="0" xfId="0" applyFont="1" applyAlignment="1">
      <alignment horizontal="left" vertical="center" indent="2"/>
    </xf>
    <xf numFmtId="0" fontId="8" fillId="0" borderId="0" xfId="0" applyFont="1" applyAlignment="1">
      <alignment horizontal="left" vertical="center" indent="1"/>
    </xf>
    <xf numFmtId="0" fontId="4" fillId="0" borderId="0" xfId="0" applyFont="1" applyAlignment="1">
      <alignment horizontal="center"/>
    </xf>
    <xf numFmtId="164" fontId="0" fillId="0" borderId="0" xfId="1" applyNumberFormat="1" applyFont="1"/>
    <xf numFmtId="164" fontId="0" fillId="0" borderId="0" xfId="0" applyNumberFormat="1"/>
    <xf numFmtId="165" fontId="0" fillId="0" borderId="0" xfId="0" applyNumberFormat="1"/>
    <xf numFmtId="165" fontId="0" fillId="0" borderId="0" xfId="1" applyNumberFormat="1" applyFont="1"/>
    <xf numFmtId="9" fontId="0" fillId="0" borderId="0" xfId="2" applyFont="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1" fillId="0" borderId="13" xfId="0" applyFont="1" applyBorder="1"/>
    <xf numFmtId="0" fontId="1" fillId="0" borderId="15" xfId="0" applyFont="1" applyBorder="1"/>
    <xf numFmtId="0" fontId="0" fillId="0" borderId="16" xfId="0" applyBorder="1"/>
    <xf numFmtId="0" fontId="0" fillId="0" borderId="17" xfId="0" applyBorder="1"/>
    <xf numFmtId="165" fontId="0" fillId="0" borderId="14" xfId="0" applyNumberFormat="1" applyBorder="1"/>
    <xf numFmtId="0" fontId="0" fillId="0" borderId="15" xfId="0" applyBorder="1"/>
    <xf numFmtId="0" fontId="1" fillId="0" borderId="14" xfId="0" applyFont="1" applyBorder="1"/>
    <xf numFmtId="0" fontId="1" fillId="0" borderId="17" xfId="0" applyFont="1" applyBorder="1"/>
    <xf numFmtId="0" fontId="0" fillId="2" borderId="1" xfId="0" applyFill="1" applyBorder="1" applyAlignment="1">
      <alignment horizontal="center" vertical="top" wrapText="1"/>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0" fillId="2" borderId="0" xfId="0" applyFill="1" applyAlignment="1">
      <alignment horizontal="center" vertical="top" wrapText="1"/>
    </xf>
    <xf numFmtId="0" fontId="0" fillId="2" borderId="5" xfId="0" applyFill="1" applyBorder="1" applyAlignment="1">
      <alignment horizontal="center" vertical="top" wrapText="1"/>
    </xf>
    <xf numFmtId="0" fontId="0" fillId="2" borderId="6" xfId="0" applyFill="1" applyBorder="1" applyAlignment="1">
      <alignment horizontal="center" vertical="top"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8" xfId="0" applyFill="1" applyBorder="1" applyAlignment="1">
      <alignment horizontal="center" wrapText="1"/>
    </xf>
    <xf numFmtId="0" fontId="1" fillId="0" borderId="0" xfId="0" applyFont="1" applyAlignment="1">
      <alignment horizontal="center"/>
    </xf>
    <xf numFmtId="0" fontId="1" fillId="0" borderId="0" xfId="0" applyFont="1" applyAlignment="1">
      <alignment horizontal="left"/>
    </xf>
    <xf numFmtId="0" fontId="0" fillId="2" borderId="0" xfId="0" applyFill="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DB790-EBE9-6E4F-99D1-F8AE6AB93EB1}">
  <dimension ref="A1:Q21"/>
  <sheetViews>
    <sheetView topLeftCell="A4" zoomScale="95" zoomScaleNormal="170" workbookViewId="0">
      <selection activeCell="C15" sqref="C15"/>
    </sheetView>
  </sheetViews>
  <sheetFormatPr defaultColWidth="10.6640625" defaultRowHeight="15.5"/>
  <cols>
    <col min="1" max="1" width="29.33203125" customWidth="1"/>
  </cols>
  <sheetData>
    <row r="1" spans="1:17">
      <c r="A1" s="59" t="s">
        <v>19</v>
      </c>
      <c r="B1" s="59"/>
      <c r="C1" s="59"/>
    </row>
    <row r="2" spans="1:17">
      <c r="A2" s="60" t="s">
        <v>30</v>
      </c>
      <c r="B2" s="60"/>
      <c r="C2" s="60"/>
    </row>
    <row r="3" spans="1:17">
      <c r="A3" s="3" t="s">
        <v>21</v>
      </c>
      <c r="B3" s="3" t="s">
        <v>20</v>
      </c>
      <c r="D3" s="44" t="s">
        <v>31</v>
      </c>
      <c r="E3" s="45"/>
      <c r="F3" s="45"/>
      <c r="G3" s="45"/>
      <c r="H3" s="46"/>
    </row>
    <row r="4" spans="1:17" ht="16" customHeight="1">
      <c r="A4" t="s">
        <v>108</v>
      </c>
      <c r="B4">
        <v>1000</v>
      </c>
      <c r="D4" s="47"/>
      <c r="E4" s="48"/>
      <c r="F4" s="48"/>
      <c r="G4" s="48"/>
      <c r="H4" s="49"/>
      <c r="I4" s="4"/>
      <c r="J4" s="4"/>
    </row>
    <row r="5" spans="1:17">
      <c r="A5" t="s">
        <v>32</v>
      </c>
      <c r="D5" s="50"/>
      <c r="E5" s="51"/>
      <c r="F5" s="51"/>
      <c r="G5" s="51"/>
      <c r="H5" s="52"/>
      <c r="I5" s="4"/>
      <c r="J5" s="4"/>
    </row>
    <row r="6" spans="1:17">
      <c r="A6" t="s">
        <v>33</v>
      </c>
      <c r="I6" s="4"/>
      <c r="J6" s="4"/>
    </row>
    <row r="7" spans="1:17">
      <c r="G7" s="4"/>
      <c r="H7" s="4"/>
      <c r="I7" s="4"/>
      <c r="J7" s="4"/>
    </row>
    <row r="8" spans="1:17">
      <c r="I8" s="4"/>
      <c r="P8" s="4"/>
      <c r="Q8" s="4"/>
    </row>
    <row r="9" spans="1:17">
      <c r="A9" s="2" t="s">
        <v>90</v>
      </c>
      <c r="D9" s="53" t="s">
        <v>36</v>
      </c>
      <c r="E9" s="54"/>
      <c r="F9" s="54"/>
      <c r="G9" s="54"/>
      <c r="H9" s="55"/>
      <c r="I9" s="4"/>
      <c r="P9" s="4"/>
      <c r="Q9" s="4"/>
    </row>
    <row r="10" spans="1:17" ht="16" customHeight="1">
      <c r="A10" t="s">
        <v>26</v>
      </c>
      <c r="B10">
        <v>1500</v>
      </c>
      <c r="D10" s="56"/>
      <c r="E10" s="57"/>
      <c r="F10" s="57"/>
      <c r="G10" s="57"/>
      <c r="H10" s="58"/>
      <c r="I10" s="4"/>
    </row>
    <row r="11" spans="1:17">
      <c r="A11" t="s">
        <v>27</v>
      </c>
      <c r="B11">
        <v>0</v>
      </c>
      <c r="D11" s="5"/>
      <c r="E11" s="5"/>
      <c r="F11" s="5"/>
      <c r="G11" s="5"/>
      <c r="H11" s="5"/>
      <c r="I11" s="4"/>
    </row>
    <row r="12" spans="1:17">
      <c r="A12" t="s">
        <v>28</v>
      </c>
      <c r="B12">
        <v>200</v>
      </c>
      <c r="D12" s="5"/>
      <c r="E12" s="5"/>
      <c r="F12" s="5"/>
      <c r="G12" s="5"/>
      <c r="H12" s="5"/>
      <c r="I12" s="4"/>
    </row>
    <row r="13" spans="1:17">
      <c r="A13" t="s">
        <v>109</v>
      </c>
      <c r="B13">
        <v>1000</v>
      </c>
      <c r="D13" s="5"/>
      <c r="E13" s="5"/>
      <c r="F13" s="5"/>
      <c r="G13" s="5"/>
      <c r="H13" s="5"/>
    </row>
    <row r="14" spans="1:17">
      <c r="A14" t="s">
        <v>29</v>
      </c>
      <c r="B14">
        <v>1000</v>
      </c>
    </row>
    <row r="15" spans="1:17">
      <c r="A15" s="2" t="s">
        <v>37</v>
      </c>
      <c r="B15">
        <f>SUM(B10:B14)</f>
        <v>3700</v>
      </c>
    </row>
    <row r="16" spans="1:17">
      <c r="A16" s="2"/>
    </row>
    <row r="17" spans="1:8">
      <c r="A17" s="2" t="s">
        <v>34</v>
      </c>
      <c r="D17" s="44" t="s">
        <v>35</v>
      </c>
      <c r="E17" s="45"/>
      <c r="F17" s="45"/>
      <c r="G17" s="45"/>
      <c r="H17" s="46"/>
    </row>
    <row r="18" spans="1:8" ht="16" customHeight="1">
      <c r="A18" t="s">
        <v>22</v>
      </c>
      <c r="B18">
        <v>1500</v>
      </c>
      <c r="D18" s="47"/>
      <c r="E18" s="48"/>
      <c r="F18" s="48"/>
      <c r="G18" s="48"/>
      <c r="H18" s="49"/>
    </row>
    <row r="19" spans="1:8">
      <c r="A19" t="s">
        <v>23</v>
      </c>
      <c r="B19">
        <v>2200</v>
      </c>
      <c r="D19" s="47"/>
      <c r="E19" s="48"/>
      <c r="F19" s="48"/>
      <c r="G19" s="48"/>
      <c r="H19" s="49"/>
    </row>
    <row r="20" spans="1:8">
      <c r="A20" t="s">
        <v>24</v>
      </c>
      <c r="D20" s="47"/>
      <c r="E20" s="48"/>
      <c r="F20" s="48"/>
      <c r="G20" s="48"/>
      <c r="H20" s="49"/>
    </row>
    <row r="21" spans="1:8">
      <c r="A21" t="s">
        <v>25</v>
      </c>
      <c r="D21" s="50"/>
      <c r="E21" s="51"/>
      <c r="F21" s="51"/>
      <c r="G21" s="51"/>
      <c r="H21" s="52"/>
    </row>
  </sheetData>
  <mergeCells count="5">
    <mergeCell ref="D17:H21"/>
    <mergeCell ref="D3:H5"/>
    <mergeCell ref="D9:H10"/>
    <mergeCell ref="A1:C1"/>
    <mergeCell ref="A2:C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AAF11-D8EE-4E1B-9C2E-2AAE0171A156}">
  <dimension ref="A1:E38"/>
  <sheetViews>
    <sheetView tabSelected="1" workbookViewId="0">
      <selection activeCell="C15" sqref="C15"/>
    </sheetView>
  </sheetViews>
  <sheetFormatPr defaultColWidth="10.6640625" defaultRowHeight="15.5"/>
  <cols>
    <col min="1" max="1" width="30.75" customWidth="1"/>
  </cols>
  <sheetData>
    <row r="1" spans="1:3">
      <c r="A1" t="s">
        <v>4</v>
      </c>
    </row>
    <row r="2" spans="1:3" ht="16" thickBot="1"/>
    <row r="3" spans="1:3">
      <c r="A3" s="31" t="s">
        <v>97</v>
      </c>
      <c r="B3" s="32" t="s">
        <v>98</v>
      </c>
      <c r="C3" s="33" t="s">
        <v>98</v>
      </c>
    </row>
    <row r="4" spans="1:3">
      <c r="A4" s="34" t="s">
        <v>99</v>
      </c>
      <c r="B4" s="30">
        <v>11274</v>
      </c>
      <c r="C4" s="35"/>
    </row>
    <row r="5" spans="1:3">
      <c r="A5" s="34" t="s">
        <v>100</v>
      </c>
      <c r="B5" s="30">
        <v>0</v>
      </c>
      <c r="C5" s="35"/>
    </row>
    <row r="6" spans="1:3">
      <c r="A6" s="34" t="s">
        <v>101</v>
      </c>
      <c r="B6" s="30">
        <v>0</v>
      </c>
      <c r="C6" s="35"/>
    </row>
    <row r="7" spans="1:3">
      <c r="A7" s="34" t="s">
        <v>102</v>
      </c>
      <c r="B7" s="30"/>
      <c r="C7" s="35">
        <f>SUM(B4,B5)</f>
        <v>11274</v>
      </c>
    </row>
    <row r="8" spans="1:3">
      <c r="A8" s="34"/>
      <c r="B8" s="30"/>
      <c r="C8" s="35"/>
    </row>
    <row r="9" spans="1:3">
      <c r="A9" s="34" t="s">
        <v>103</v>
      </c>
      <c r="B9" s="30"/>
      <c r="C9" s="35"/>
    </row>
    <row r="10" spans="1:3">
      <c r="A10" s="34" t="s">
        <v>104</v>
      </c>
      <c r="B10" s="30">
        <v>1500</v>
      </c>
      <c r="C10" s="35"/>
    </row>
    <row r="11" spans="1:3">
      <c r="A11" s="34" t="s">
        <v>110</v>
      </c>
      <c r="B11" s="30">
        <v>1000</v>
      </c>
      <c r="C11" s="35"/>
    </row>
    <row r="12" spans="1:3">
      <c r="A12" s="34" t="s">
        <v>105</v>
      </c>
      <c r="B12" s="30">
        <v>1000</v>
      </c>
      <c r="C12" s="35"/>
    </row>
    <row r="13" spans="1:3">
      <c r="A13" s="34" t="s">
        <v>106</v>
      </c>
      <c r="B13" s="30"/>
      <c r="C13" s="35">
        <f>SUM(B10:B12)</f>
        <v>3500</v>
      </c>
    </row>
    <row r="14" spans="1:3">
      <c r="A14" s="34"/>
      <c r="B14" s="30"/>
      <c r="C14" s="35"/>
    </row>
    <row r="15" spans="1:3">
      <c r="A15" s="36" t="s">
        <v>107</v>
      </c>
      <c r="B15" s="30"/>
      <c r="C15" s="42">
        <f>SUM(C7,C13)</f>
        <v>14774</v>
      </c>
    </row>
    <row r="16" spans="1:3">
      <c r="A16" s="34"/>
      <c r="B16" s="30"/>
      <c r="C16" s="35"/>
    </row>
    <row r="17" spans="1:5">
      <c r="A17" s="34" t="s">
        <v>111</v>
      </c>
      <c r="B17" s="30"/>
      <c r="C17" s="35"/>
    </row>
    <row r="18" spans="1:5">
      <c r="A18" s="34" t="s">
        <v>112</v>
      </c>
      <c r="B18" s="30"/>
      <c r="C18" s="35"/>
    </row>
    <row r="19" spans="1:5">
      <c r="A19" s="34" t="s">
        <v>113</v>
      </c>
      <c r="B19" s="30">
        <v>2200</v>
      </c>
      <c r="C19" s="35"/>
    </row>
    <row r="20" spans="1:5">
      <c r="A20" s="36" t="s">
        <v>114</v>
      </c>
      <c r="B20" s="30"/>
      <c r="C20" s="35">
        <v>2200</v>
      </c>
    </row>
    <row r="21" spans="1:5">
      <c r="A21" s="34"/>
      <c r="B21" s="30"/>
      <c r="C21" s="35"/>
    </row>
    <row r="22" spans="1:5">
      <c r="A22" s="34" t="s">
        <v>115</v>
      </c>
      <c r="B22" s="30"/>
      <c r="C22" s="35"/>
    </row>
    <row r="23" spans="1:5" ht="18" thickBot="1">
      <c r="A23" s="37" t="s">
        <v>116</v>
      </c>
      <c r="B23" s="38"/>
      <c r="C23" s="39">
        <f>C15-C20</f>
        <v>12574</v>
      </c>
      <c r="E23" s="14" t="s">
        <v>66</v>
      </c>
    </row>
    <row r="24" spans="1:5">
      <c r="A24" s="2" t="s">
        <v>120</v>
      </c>
      <c r="C24" s="2">
        <f>C23+C20</f>
        <v>14774</v>
      </c>
    </row>
    <row r="25" spans="1:5">
      <c r="D25" s="7" t="s">
        <v>61</v>
      </c>
    </row>
    <row r="27" spans="1:5">
      <c r="D27" s="7" t="s">
        <v>67</v>
      </c>
    </row>
    <row r="29" spans="1:5">
      <c r="D29" s="8" t="s">
        <v>62</v>
      </c>
    </row>
    <row r="30" spans="1:5">
      <c r="D30" s="8" t="s">
        <v>63</v>
      </c>
    </row>
    <row r="31" spans="1:5">
      <c r="D31" s="8" t="s">
        <v>64</v>
      </c>
    </row>
    <row r="32" spans="1:5">
      <c r="D32" s="8" t="s">
        <v>65</v>
      </c>
    </row>
    <row r="34" spans="4:4">
      <c r="D34" s="8" t="s">
        <v>51</v>
      </c>
    </row>
    <row r="35" spans="4:4">
      <c r="D35" s="7" t="s">
        <v>68</v>
      </c>
    </row>
    <row r="36" spans="4:4">
      <c r="D36" s="7" t="s">
        <v>69</v>
      </c>
    </row>
    <row r="37" spans="4:4">
      <c r="D37" s="7" t="s">
        <v>86</v>
      </c>
    </row>
    <row r="38" spans="4:4">
      <c r="D38" s="1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6A47A-C8F6-8845-8E07-0C42F635DB59}">
  <dimension ref="A1:Q44"/>
  <sheetViews>
    <sheetView topLeftCell="A8" workbookViewId="0">
      <selection activeCell="B41" sqref="B41"/>
    </sheetView>
  </sheetViews>
  <sheetFormatPr defaultColWidth="10.6640625" defaultRowHeight="15.5"/>
  <cols>
    <col min="1" max="1" width="26.33203125" customWidth="1"/>
    <col min="14" max="14" width="12" bestFit="1" customWidth="1"/>
    <col min="15" max="15" width="37.58203125" customWidth="1"/>
  </cols>
  <sheetData>
    <row r="1" spans="1:14">
      <c r="A1" t="s">
        <v>0</v>
      </c>
    </row>
    <row r="2" spans="1:14">
      <c r="B2" t="s">
        <v>6</v>
      </c>
      <c r="C2" t="s">
        <v>7</v>
      </c>
      <c r="D2" t="s">
        <v>8</v>
      </c>
      <c r="E2" t="s">
        <v>9</v>
      </c>
      <c r="F2" t="s">
        <v>10</v>
      </c>
      <c r="G2" t="s">
        <v>11</v>
      </c>
      <c r="H2" t="s">
        <v>12</v>
      </c>
      <c r="I2" t="s">
        <v>13</v>
      </c>
      <c r="J2" t="s">
        <v>14</v>
      </c>
      <c r="K2" t="s">
        <v>15</v>
      </c>
      <c r="L2" t="s">
        <v>16</v>
      </c>
      <c r="M2" t="s">
        <v>17</v>
      </c>
      <c r="N2" t="s">
        <v>18</v>
      </c>
    </row>
    <row r="3" spans="1:14">
      <c r="A3" s="2" t="s">
        <v>5</v>
      </c>
    </row>
    <row r="4" spans="1:14">
      <c r="A4" t="s">
        <v>38</v>
      </c>
      <c r="B4" s="27">
        <f>($B$40*$B$43*$B$41)</f>
        <v>3080</v>
      </c>
      <c r="C4" s="27">
        <f t="shared" ref="C4:M4" si="0">($B$40*$B$43*$B$41)</f>
        <v>3080</v>
      </c>
      <c r="D4" s="27">
        <f t="shared" si="0"/>
        <v>3080</v>
      </c>
      <c r="E4" s="27">
        <f t="shared" si="0"/>
        <v>3080</v>
      </c>
      <c r="F4" s="27">
        <f t="shared" si="0"/>
        <v>3080</v>
      </c>
      <c r="G4" s="27">
        <f t="shared" si="0"/>
        <v>3080</v>
      </c>
      <c r="H4" s="27">
        <f t="shared" si="0"/>
        <v>3080</v>
      </c>
      <c r="I4" s="27">
        <f t="shared" si="0"/>
        <v>3080</v>
      </c>
      <c r="J4" s="27">
        <f t="shared" si="0"/>
        <v>3080</v>
      </c>
      <c r="K4" s="27">
        <f t="shared" si="0"/>
        <v>3080</v>
      </c>
      <c r="L4" s="27">
        <f t="shared" si="0"/>
        <v>3080</v>
      </c>
      <c r="M4" s="27">
        <f t="shared" si="0"/>
        <v>3080</v>
      </c>
      <c r="N4" s="28">
        <f>SUM(B4:M4)</f>
        <v>36960</v>
      </c>
    </row>
    <row r="5" spans="1:14">
      <c r="A5" t="s">
        <v>39</v>
      </c>
      <c r="B5" s="27">
        <f>$B$40*$B$42*$B$44</f>
        <v>1980</v>
      </c>
      <c r="C5" s="27">
        <f t="shared" ref="C5:M5" si="1">$B$40*$B$42*$B$44</f>
        <v>1980</v>
      </c>
      <c r="D5" s="27">
        <f t="shared" si="1"/>
        <v>1980</v>
      </c>
      <c r="E5" s="27">
        <f t="shared" si="1"/>
        <v>1980</v>
      </c>
      <c r="F5" s="27">
        <f t="shared" si="1"/>
        <v>1980</v>
      </c>
      <c r="G5" s="27">
        <f t="shared" si="1"/>
        <v>1980</v>
      </c>
      <c r="H5" s="27">
        <f t="shared" si="1"/>
        <v>1980</v>
      </c>
      <c r="I5" s="27">
        <f t="shared" si="1"/>
        <v>1980</v>
      </c>
      <c r="J5" s="27">
        <f t="shared" si="1"/>
        <v>1980</v>
      </c>
      <c r="K5" s="27">
        <f t="shared" si="1"/>
        <v>1980</v>
      </c>
      <c r="L5" s="27">
        <f t="shared" si="1"/>
        <v>1980</v>
      </c>
      <c r="M5" s="27">
        <f t="shared" si="1"/>
        <v>1980</v>
      </c>
      <c r="N5" s="28">
        <f>SUM(B5:M5)</f>
        <v>23760</v>
      </c>
    </row>
    <row r="7" spans="1:14">
      <c r="A7" s="2" t="s">
        <v>58</v>
      </c>
      <c r="B7" s="25">
        <f>SUM(B4:B5)</f>
        <v>5060</v>
      </c>
      <c r="C7" s="25">
        <f t="shared" ref="C7:M7" si="2">SUM(C4:C5)</f>
        <v>5060</v>
      </c>
      <c r="D7" s="25">
        <f t="shared" si="2"/>
        <v>5060</v>
      </c>
      <c r="E7" s="25">
        <f t="shared" si="2"/>
        <v>5060</v>
      </c>
      <c r="F7" s="25">
        <f t="shared" si="2"/>
        <v>5060</v>
      </c>
      <c r="G7" s="25">
        <f t="shared" si="2"/>
        <v>5060</v>
      </c>
      <c r="H7" s="25">
        <f t="shared" si="2"/>
        <v>5060</v>
      </c>
      <c r="I7" s="25">
        <f t="shared" si="2"/>
        <v>5060</v>
      </c>
      <c r="J7" s="25">
        <f t="shared" si="2"/>
        <v>5060</v>
      </c>
      <c r="K7" s="25">
        <f t="shared" si="2"/>
        <v>5060</v>
      </c>
      <c r="L7" s="25">
        <f t="shared" si="2"/>
        <v>5060</v>
      </c>
      <c r="M7" s="25">
        <f t="shared" si="2"/>
        <v>5060</v>
      </c>
      <c r="N7" s="26">
        <f>SUM(B7:M7)</f>
        <v>60720</v>
      </c>
    </row>
    <row r="8" spans="1:14">
      <c r="A8" s="2" t="s">
        <v>54</v>
      </c>
      <c r="B8" s="26">
        <v>100</v>
      </c>
      <c r="C8" s="26">
        <v>100</v>
      </c>
      <c r="D8" s="26">
        <v>100</v>
      </c>
      <c r="E8" s="26">
        <v>100</v>
      </c>
      <c r="F8" s="26">
        <v>100</v>
      </c>
      <c r="G8" s="26">
        <v>100</v>
      </c>
      <c r="H8" s="26">
        <v>100</v>
      </c>
      <c r="I8" s="26">
        <v>100</v>
      </c>
      <c r="J8" s="26">
        <v>100</v>
      </c>
      <c r="K8" s="26">
        <v>100</v>
      </c>
      <c r="L8" s="26">
        <v>100</v>
      </c>
      <c r="M8" s="26">
        <v>100</v>
      </c>
      <c r="N8" s="26">
        <f>SUM(B8:M8)</f>
        <v>1200</v>
      </c>
    </row>
    <row r="10" spans="1:14">
      <c r="A10" s="2" t="s">
        <v>60</v>
      </c>
      <c r="B10" s="26">
        <f>B7-B8</f>
        <v>4960</v>
      </c>
      <c r="C10" s="26">
        <f t="shared" ref="C10:M10" si="3">C7-C8</f>
        <v>4960</v>
      </c>
      <c r="D10" s="26">
        <f t="shared" si="3"/>
        <v>4960</v>
      </c>
      <c r="E10" s="26">
        <f t="shared" si="3"/>
        <v>4960</v>
      </c>
      <c r="F10" s="26">
        <f t="shared" si="3"/>
        <v>4960</v>
      </c>
      <c r="G10" s="26">
        <f t="shared" si="3"/>
        <v>4960</v>
      </c>
      <c r="H10" s="26">
        <f t="shared" si="3"/>
        <v>4960</v>
      </c>
      <c r="I10" s="26">
        <f t="shared" si="3"/>
        <v>4960</v>
      </c>
      <c r="J10" s="26">
        <f t="shared" si="3"/>
        <v>4960</v>
      </c>
      <c r="K10" s="26">
        <f t="shared" si="3"/>
        <v>4960</v>
      </c>
      <c r="L10" s="26">
        <f t="shared" si="3"/>
        <v>4960</v>
      </c>
      <c r="M10" s="26">
        <f t="shared" si="3"/>
        <v>4960</v>
      </c>
      <c r="N10" s="26">
        <f>SUM(B10:M10)</f>
        <v>59520</v>
      </c>
    </row>
    <row r="12" spans="1:14">
      <c r="A12" s="2" t="s">
        <v>59</v>
      </c>
    </row>
    <row r="13" spans="1:14">
      <c r="A13" t="s">
        <v>40</v>
      </c>
      <c r="B13">
        <v>0</v>
      </c>
      <c r="C13">
        <v>0</v>
      </c>
      <c r="D13">
        <v>0</v>
      </c>
      <c r="E13">
        <v>0</v>
      </c>
      <c r="F13">
        <v>0</v>
      </c>
      <c r="G13">
        <v>0</v>
      </c>
      <c r="H13">
        <v>0</v>
      </c>
      <c r="I13">
        <v>0</v>
      </c>
      <c r="J13">
        <v>0</v>
      </c>
      <c r="K13">
        <v>0</v>
      </c>
      <c r="L13">
        <v>0</v>
      </c>
      <c r="M13">
        <v>0</v>
      </c>
      <c r="N13">
        <v>0</v>
      </c>
    </row>
    <row r="14" spans="1:14">
      <c r="A14" t="s">
        <v>41</v>
      </c>
      <c r="B14" s="26">
        <v>30</v>
      </c>
      <c r="C14" s="26">
        <v>30</v>
      </c>
      <c r="D14" s="26">
        <v>30</v>
      </c>
      <c r="E14" s="26">
        <v>30</v>
      </c>
      <c r="F14" s="26">
        <v>30</v>
      </c>
      <c r="G14" s="26">
        <v>30</v>
      </c>
      <c r="H14" s="26">
        <v>30</v>
      </c>
      <c r="I14" s="26">
        <v>30</v>
      </c>
      <c r="J14" s="26">
        <v>30</v>
      </c>
      <c r="K14" s="26">
        <v>30</v>
      </c>
      <c r="L14" s="26">
        <v>30</v>
      </c>
      <c r="M14" s="26">
        <v>30</v>
      </c>
      <c r="N14" s="26">
        <f>SUM(B14:M14)</f>
        <v>360</v>
      </c>
    </row>
    <row r="15" spans="1:14">
      <c r="A15" t="s">
        <v>42</v>
      </c>
      <c r="B15" s="26">
        <v>50</v>
      </c>
      <c r="E15" s="1"/>
      <c r="G15" s="26">
        <v>50</v>
      </c>
      <c r="K15" s="26">
        <v>50</v>
      </c>
      <c r="N15" s="26">
        <f>SUM(B15,G15,K15)</f>
        <v>150</v>
      </c>
    </row>
    <row r="16" spans="1:14">
      <c r="A16" t="s">
        <v>43</v>
      </c>
      <c r="B16" s="26">
        <v>500</v>
      </c>
      <c r="C16" s="26">
        <v>150</v>
      </c>
      <c r="D16" s="26">
        <v>150</v>
      </c>
      <c r="E16" s="26">
        <v>150</v>
      </c>
      <c r="F16" s="26">
        <v>150</v>
      </c>
      <c r="G16" s="26">
        <v>150</v>
      </c>
      <c r="H16" s="26">
        <v>150</v>
      </c>
      <c r="I16" s="26">
        <v>150</v>
      </c>
      <c r="J16" s="26">
        <v>150</v>
      </c>
      <c r="K16" s="26">
        <v>150</v>
      </c>
      <c r="L16" s="26">
        <v>150</v>
      </c>
      <c r="M16" s="26">
        <v>150</v>
      </c>
      <c r="N16" s="26">
        <f>SUM(B16:M16)</f>
        <v>2150</v>
      </c>
    </row>
    <row r="17" spans="1:17">
      <c r="A17" t="s">
        <v>91</v>
      </c>
      <c r="B17" s="26">
        <v>50</v>
      </c>
      <c r="C17" s="26">
        <v>50</v>
      </c>
      <c r="D17" s="26">
        <v>50</v>
      </c>
      <c r="E17" s="26">
        <v>50</v>
      </c>
      <c r="F17" s="26">
        <v>50</v>
      </c>
      <c r="G17" s="26">
        <v>50</v>
      </c>
      <c r="H17" s="26">
        <v>50</v>
      </c>
      <c r="I17" s="26">
        <v>50</v>
      </c>
      <c r="J17" s="26">
        <v>50</v>
      </c>
      <c r="K17" s="26">
        <v>50</v>
      </c>
      <c r="L17" s="26">
        <v>50</v>
      </c>
      <c r="M17" s="26">
        <v>50</v>
      </c>
      <c r="N17" s="26">
        <f>SUM(B17:M17)</f>
        <v>600</v>
      </c>
    </row>
    <row r="18" spans="1:17" ht="15" customHeight="1">
      <c r="A18" s="61" t="s">
        <v>44</v>
      </c>
      <c r="B18" s="61"/>
      <c r="C18" s="61"/>
    </row>
    <row r="19" spans="1:17" ht="15" customHeight="1">
      <c r="A19" s="6"/>
      <c r="B19" s="6"/>
      <c r="C19" s="6"/>
    </row>
    <row r="20" spans="1:17">
      <c r="A20" s="2" t="s">
        <v>45</v>
      </c>
      <c r="B20">
        <f>SUM(B13:B17)</f>
        <v>630</v>
      </c>
      <c r="C20">
        <f>SUM(C13:C17)</f>
        <v>230</v>
      </c>
      <c r="D20">
        <f t="shared" ref="D20:M20" si="4">SUM(D13:D17)</f>
        <v>230</v>
      </c>
      <c r="E20">
        <f t="shared" si="4"/>
        <v>230</v>
      </c>
      <c r="F20">
        <f t="shared" si="4"/>
        <v>230</v>
      </c>
      <c r="G20">
        <f t="shared" si="4"/>
        <v>280</v>
      </c>
      <c r="H20">
        <f t="shared" si="4"/>
        <v>230</v>
      </c>
      <c r="I20">
        <f t="shared" si="4"/>
        <v>230</v>
      </c>
      <c r="J20">
        <f t="shared" si="4"/>
        <v>230</v>
      </c>
      <c r="K20">
        <f t="shared" si="4"/>
        <v>280</v>
      </c>
      <c r="L20">
        <f t="shared" si="4"/>
        <v>230</v>
      </c>
      <c r="M20">
        <f t="shared" si="4"/>
        <v>230</v>
      </c>
      <c r="N20">
        <f>SUM(B20:M20)</f>
        <v>3260</v>
      </c>
    </row>
    <row r="21" spans="1:17">
      <c r="A21" s="2"/>
    </row>
    <row r="22" spans="1:17">
      <c r="A22" s="2" t="s">
        <v>57</v>
      </c>
      <c r="B22" s="26">
        <f>B10-B20</f>
        <v>4330</v>
      </c>
      <c r="C22" s="26">
        <f t="shared" ref="C22:M22" si="5">C10-C20</f>
        <v>4730</v>
      </c>
      <c r="D22" s="26">
        <f t="shared" si="5"/>
        <v>4730</v>
      </c>
      <c r="E22" s="26">
        <f t="shared" si="5"/>
        <v>4730</v>
      </c>
      <c r="F22" s="26">
        <f t="shared" si="5"/>
        <v>4730</v>
      </c>
      <c r="G22" s="26">
        <f t="shared" si="5"/>
        <v>4680</v>
      </c>
      <c r="H22" s="26">
        <f t="shared" si="5"/>
        <v>4730</v>
      </c>
      <c r="I22" s="26">
        <f t="shared" si="5"/>
        <v>4730</v>
      </c>
      <c r="J22" s="26">
        <f t="shared" si="5"/>
        <v>4730</v>
      </c>
      <c r="K22" s="26">
        <f t="shared" si="5"/>
        <v>4680</v>
      </c>
      <c r="L22" s="26">
        <f t="shared" si="5"/>
        <v>4730</v>
      </c>
      <c r="M22" s="26">
        <f t="shared" si="5"/>
        <v>4730</v>
      </c>
      <c r="N22" s="26">
        <f>SUM(B22:M22)</f>
        <v>56260</v>
      </c>
    </row>
    <row r="23" spans="1:17">
      <c r="A23" t="s">
        <v>46</v>
      </c>
      <c r="B23" s="29">
        <v>0.15</v>
      </c>
      <c r="C23" s="29">
        <v>0.15</v>
      </c>
      <c r="D23" s="29">
        <v>0.15</v>
      </c>
      <c r="E23" s="29">
        <v>0.15</v>
      </c>
      <c r="F23" s="29">
        <v>0.15</v>
      </c>
      <c r="G23" s="29">
        <v>0.15</v>
      </c>
      <c r="H23" s="29">
        <v>0.15</v>
      </c>
      <c r="I23" s="29">
        <v>0.15</v>
      </c>
      <c r="J23" s="29">
        <v>0.15</v>
      </c>
      <c r="K23" s="29">
        <v>0.15</v>
      </c>
      <c r="L23" s="29">
        <v>0.15</v>
      </c>
      <c r="M23" s="29">
        <v>0.15</v>
      </c>
    </row>
    <row r="24" spans="1:17">
      <c r="A24" s="2" t="s">
        <v>47</v>
      </c>
      <c r="B24" s="26">
        <f>B22-B22*B23</f>
        <v>3680.5</v>
      </c>
      <c r="C24" s="26">
        <f t="shared" ref="C24:M24" si="6">C22-C22*C23</f>
        <v>4020.5</v>
      </c>
      <c r="D24" s="26">
        <f t="shared" si="6"/>
        <v>4020.5</v>
      </c>
      <c r="E24" s="26">
        <f t="shared" si="6"/>
        <v>4020.5</v>
      </c>
      <c r="F24" s="26">
        <f t="shared" si="6"/>
        <v>4020.5</v>
      </c>
      <c r="G24" s="26">
        <f t="shared" si="6"/>
        <v>3978</v>
      </c>
      <c r="H24" s="26">
        <f t="shared" si="6"/>
        <v>4020.5</v>
      </c>
      <c r="I24" s="26">
        <f t="shared" si="6"/>
        <v>4020.5</v>
      </c>
      <c r="J24" s="26">
        <f t="shared" si="6"/>
        <v>4020.5</v>
      </c>
      <c r="K24" s="26">
        <f t="shared" si="6"/>
        <v>3978</v>
      </c>
      <c r="L24" s="26">
        <f t="shared" si="6"/>
        <v>4020.5</v>
      </c>
      <c r="M24" s="26">
        <f t="shared" si="6"/>
        <v>4020.5</v>
      </c>
      <c r="N24" s="26">
        <f>SUM(B24:M24)</f>
        <v>47821</v>
      </c>
    </row>
    <row r="27" spans="1:17" ht="17.5" thickBot="1">
      <c r="B27" s="9" t="s">
        <v>49</v>
      </c>
      <c r="C27" s="10"/>
      <c r="D27" s="10"/>
      <c r="E27" s="10"/>
      <c r="F27" s="10"/>
      <c r="G27" s="10"/>
      <c r="H27" s="10"/>
      <c r="I27" s="10"/>
      <c r="J27" s="10"/>
      <c r="K27" s="10"/>
      <c r="L27" s="10"/>
      <c r="M27" s="10"/>
      <c r="N27" s="10"/>
      <c r="Q27" s="10"/>
    </row>
    <row r="28" spans="1:17">
      <c r="B28" s="11"/>
      <c r="C28" s="10"/>
      <c r="D28" s="10"/>
      <c r="E28" s="10"/>
      <c r="F28" s="10"/>
      <c r="G28" s="10"/>
      <c r="H28" s="10"/>
      <c r="I28" s="10"/>
      <c r="J28" s="10"/>
      <c r="K28" s="10"/>
      <c r="L28" s="10"/>
      <c r="M28" s="10"/>
      <c r="N28" s="10"/>
      <c r="O28" s="31"/>
      <c r="P28" s="33"/>
      <c r="Q28" s="10"/>
    </row>
    <row r="29" spans="1:17">
      <c r="B29" s="11" t="s">
        <v>50</v>
      </c>
      <c r="C29" s="10"/>
      <c r="D29" s="10"/>
      <c r="E29" s="10"/>
      <c r="F29" s="10"/>
      <c r="G29" s="10"/>
      <c r="H29" s="10"/>
      <c r="I29" s="10"/>
      <c r="J29" s="10"/>
      <c r="K29" s="10"/>
      <c r="L29" s="10"/>
      <c r="M29" s="10"/>
      <c r="N29" s="10"/>
      <c r="O29" s="34" t="s">
        <v>92</v>
      </c>
      <c r="P29" s="35">
        <v>22</v>
      </c>
      <c r="Q29" s="10"/>
    </row>
    <row r="30" spans="1:17">
      <c r="B30" s="12"/>
      <c r="C30" s="10"/>
      <c r="D30" s="10"/>
      <c r="E30" s="10"/>
      <c r="F30" s="10"/>
      <c r="G30" s="10"/>
      <c r="H30" s="10"/>
      <c r="I30" s="10"/>
      <c r="J30" s="10"/>
      <c r="K30" s="10"/>
      <c r="L30" s="10"/>
      <c r="M30" s="10"/>
      <c r="N30" s="10"/>
      <c r="O30" s="34" t="s">
        <v>93</v>
      </c>
      <c r="P30" s="40">
        <v>20</v>
      </c>
      <c r="Q30" s="10"/>
    </row>
    <row r="31" spans="1:17">
      <c r="B31" s="13" t="s">
        <v>53</v>
      </c>
      <c r="C31" s="10"/>
      <c r="D31" s="10"/>
      <c r="E31" s="10"/>
      <c r="F31" s="10"/>
      <c r="G31" s="10"/>
      <c r="H31" s="10"/>
      <c r="I31" s="10"/>
      <c r="J31" s="10"/>
      <c r="K31" s="10"/>
      <c r="L31" s="10"/>
      <c r="M31" s="10"/>
      <c r="N31" s="10"/>
      <c r="O31" s="34" t="s">
        <v>94</v>
      </c>
      <c r="P31" s="40">
        <v>30</v>
      </c>
      <c r="Q31" s="10"/>
    </row>
    <row r="32" spans="1:17">
      <c r="B32" s="13" t="s">
        <v>48</v>
      </c>
      <c r="C32" s="10"/>
      <c r="D32" s="10"/>
      <c r="E32" s="10"/>
      <c r="F32" s="10"/>
      <c r="G32" s="10"/>
      <c r="H32" s="10"/>
      <c r="I32" s="10"/>
      <c r="J32" s="10"/>
      <c r="K32" s="10"/>
      <c r="L32" s="10"/>
      <c r="M32" s="10"/>
      <c r="N32" s="10"/>
      <c r="O32" s="34" t="s">
        <v>95</v>
      </c>
      <c r="P32" s="35">
        <v>7</v>
      </c>
      <c r="Q32" s="10"/>
    </row>
    <row r="33" spans="1:17" ht="16" thickBot="1">
      <c r="B33" s="13" t="s">
        <v>55</v>
      </c>
      <c r="C33" s="10"/>
      <c r="D33" s="10"/>
      <c r="E33" s="10"/>
      <c r="F33" s="10"/>
      <c r="G33" s="10"/>
      <c r="H33" s="10"/>
      <c r="I33" s="10"/>
      <c r="J33" s="10"/>
      <c r="K33" s="10"/>
      <c r="L33" s="10"/>
      <c r="M33" s="10"/>
      <c r="N33" s="10"/>
      <c r="O33" s="41" t="s">
        <v>96</v>
      </c>
      <c r="P33" s="39">
        <v>3</v>
      </c>
      <c r="Q33" s="10"/>
    </row>
    <row r="34" spans="1:17">
      <c r="B34" s="13" t="s">
        <v>56</v>
      </c>
      <c r="C34" s="10"/>
      <c r="D34" s="10"/>
      <c r="E34" s="10"/>
      <c r="F34" s="10"/>
      <c r="G34" s="10"/>
      <c r="H34" s="10"/>
      <c r="I34" s="10"/>
      <c r="J34" s="10"/>
      <c r="K34" s="10"/>
      <c r="L34" s="10"/>
      <c r="M34" s="10"/>
      <c r="N34" s="10"/>
      <c r="O34" s="10"/>
      <c r="P34" s="10"/>
      <c r="Q34" s="10"/>
    </row>
    <row r="35" spans="1:17">
      <c r="B35" s="13" t="s">
        <v>51</v>
      </c>
      <c r="C35" s="10"/>
      <c r="D35" s="10"/>
      <c r="E35" s="10"/>
      <c r="F35" s="10"/>
      <c r="G35" s="10"/>
      <c r="H35" s="10"/>
      <c r="I35" s="10"/>
      <c r="J35" s="10"/>
      <c r="K35" s="10"/>
      <c r="L35" s="10"/>
      <c r="M35" s="10"/>
      <c r="N35" s="10"/>
      <c r="O35" s="10"/>
      <c r="P35" s="10"/>
      <c r="Q35" s="10"/>
    </row>
    <row r="36" spans="1:17" ht="17">
      <c r="B36" s="9"/>
      <c r="C36" s="10"/>
      <c r="D36" s="10"/>
      <c r="E36" s="10"/>
      <c r="F36" s="10"/>
      <c r="G36" s="10"/>
      <c r="H36" s="10"/>
      <c r="I36" s="10"/>
      <c r="J36" s="10"/>
      <c r="K36" s="10"/>
      <c r="L36" s="10"/>
      <c r="M36" s="10"/>
      <c r="N36" s="10"/>
      <c r="O36" s="10"/>
      <c r="P36" s="10"/>
      <c r="Q36" s="10"/>
    </row>
    <row r="37" spans="1:17" ht="17">
      <c r="B37" s="9" t="s">
        <v>52</v>
      </c>
      <c r="C37" s="10"/>
      <c r="D37" s="10"/>
      <c r="E37" s="10"/>
      <c r="F37" s="10"/>
      <c r="G37" s="10"/>
      <c r="H37" s="10"/>
      <c r="I37" s="10"/>
      <c r="J37" s="10"/>
      <c r="K37" s="10"/>
      <c r="L37" s="10"/>
      <c r="M37" s="10"/>
      <c r="N37" s="10"/>
      <c r="O37" s="10"/>
      <c r="P37" s="10"/>
      <c r="Q37" s="10"/>
    </row>
    <row r="38" spans="1:17" ht="16" thickBot="1"/>
    <row r="39" spans="1:17">
      <c r="A39" s="31"/>
      <c r="B39" s="33"/>
    </row>
    <row r="40" spans="1:17">
      <c r="A40" s="34" t="s">
        <v>92</v>
      </c>
      <c r="B40" s="35">
        <v>22</v>
      </c>
    </row>
    <row r="41" spans="1:17">
      <c r="A41" s="34" t="s">
        <v>93</v>
      </c>
      <c r="B41" s="40">
        <v>20</v>
      </c>
    </row>
    <row r="42" spans="1:17">
      <c r="A42" s="34" t="s">
        <v>94</v>
      </c>
      <c r="B42" s="40">
        <v>30</v>
      </c>
    </row>
    <row r="43" spans="1:17">
      <c r="A43" s="34" t="s">
        <v>95</v>
      </c>
      <c r="B43" s="35">
        <v>7</v>
      </c>
    </row>
    <row r="44" spans="1:17" ht="16" thickBot="1">
      <c r="A44" s="41" t="s">
        <v>96</v>
      </c>
      <c r="B44" s="39">
        <v>3</v>
      </c>
    </row>
  </sheetData>
  <mergeCells count="1">
    <mergeCell ref="A18:C18"/>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92F16-6F91-468A-87CC-F7F5DBB33C99}">
  <dimension ref="A1:Q44"/>
  <sheetViews>
    <sheetView topLeftCell="A8" workbookViewId="0">
      <selection activeCell="N11" sqref="N11"/>
    </sheetView>
  </sheetViews>
  <sheetFormatPr defaultColWidth="10.6640625" defaultRowHeight="15.5"/>
  <cols>
    <col min="1" max="1" width="26.33203125" customWidth="1"/>
    <col min="14" max="14" width="12.25" bestFit="1" customWidth="1"/>
    <col min="15" max="15" width="37.58203125" customWidth="1"/>
  </cols>
  <sheetData>
    <row r="1" spans="1:14">
      <c r="A1" t="s">
        <v>0</v>
      </c>
    </row>
    <row r="2" spans="1:14">
      <c r="B2" t="s">
        <v>6</v>
      </c>
      <c r="C2" t="s">
        <v>7</v>
      </c>
      <c r="D2" t="s">
        <v>8</v>
      </c>
      <c r="E2" t="s">
        <v>9</v>
      </c>
      <c r="F2" t="s">
        <v>10</v>
      </c>
      <c r="G2" t="s">
        <v>11</v>
      </c>
      <c r="H2" t="s">
        <v>12</v>
      </c>
      <c r="I2" t="s">
        <v>13</v>
      </c>
      <c r="J2" t="s">
        <v>14</v>
      </c>
      <c r="K2" t="s">
        <v>15</v>
      </c>
      <c r="L2" t="s">
        <v>16</v>
      </c>
      <c r="M2" t="s">
        <v>17</v>
      </c>
      <c r="N2" t="s">
        <v>18</v>
      </c>
    </row>
    <row r="3" spans="1:14">
      <c r="A3" s="2" t="s">
        <v>5</v>
      </c>
    </row>
    <row r="4" spans="1:14">
      <c r="A4" t="s">
        <v>38</v>
      </c>
      <c r="B4" s="27">
        <f>($B$40*$B$43*$B$41)</f>
        <v>8800</v>
      </c>
      <c r="C4" s="27">
        <f t="shared" ref="C4:M4" si="0">($B$40*$B$43*$B$41)</f>
        <v>8800</v>
      </c>
      <c r="D4" s="27">
        <f t="shared" si="0"/>
        <v>8800</v>
      </c>
      <c r="E4" s="27">
        <f t="shared" si="0"/>
        <v>8800</v>
      </c>
      <c r="F4" s="27">
        <f t="shared" si="0"/>
        <v>8800</v>
      </c>
      <c r="G4" s="27">
        <f t="shared" si="0"/>
        <v>8800</v>
      </c>
      <c r="H4" s="27">
        <f t="shared" si="0"/>
        <v>8800</v>
      </c>
      <c r="I4" s="27">
        <f t="shared" si="0"/>
        <v>8800</v>
      </c>
      <c r="J4" s="27">
        <f t="shared" si="0"/>
        <v>8800</v>
      </c>
      <c r="K4" s="27">
        <f t="shared" si="0"/>
        <v>8800</v>
      </c>
      <c r="L4" s="27">
        <f t="shared" si="0"/>
        <v>8800</v>
      </c>
      <c r="M4" s="27">
        <f t="shared" si="0"/>
        <v>8800</v>
      </c>
      <c r="N4" s="28">
        <f>SUM(B4:M4)</f>
        <v>105600</v>
      </c>
    </row>
    <row r="5" spans="1:14">
      <c r="A5" t="s">
        <v>39</v>
      </c>
      <c r="B5" s="27">
        <f>$B$40*$B$42*$B$44</f>
        <v>6600</v>
      </c>
      <c r="C5" s="27">
        <f t="shared" ref="C5:M5" si="1">$B$40*$B$42*$B$44</f>
        <v>6600</v>
      </c>
      <c r="D5" s="27">
        <f t="shared" si="1"/>
        <v>6600</v>
      </c>
      <c r="E5" s="27">
        <f t="shared" si="1"/>
        <v>6600</v>
      </c>
      <c r="F5" s="27">
        <f t="shared" si="1"/>
        <v>6600</v>
      </c>
      <c r="G5" s="27">
        <f t="shared" si="1"/>
        <v>6600</v>
      </c>
      <c r="H5" s="27">
        <f t="shared" si="1"/>
        <v>6600</v>
      </c>
      <c r="I5" s="27">
        <f t="shared" si="1"/>
        <v>6600</v>
      </c>
      <c r="J5" s="27">
        <f t="shared" si="1"/>
        <v>6600</v>
      </c>
      <c r="K5" s="27">
        <f t="shared" si="1"/>
        <v>6600</v>
      </c>
      <c r="L5" s="27">
        <f t="shared" si="1"/>
        <v>6600</v>
      </c>
      <c r="M5" s="27">
        <f t="shared" si="1"/>
        <v>6600</v>
      </c>
      <c r="N5" s="28">
        <f>SUM(B5:M5)</f>
        <v>79200</v>
      </c>
    </row>
    <row r="7" spans="1:14">
      <c r="A7" s="2" t="s">
        <v>58</v>
      </c>
      <c r="B7" s="25">
        <f>SUM(B4:B5)</f>
        <v>15400</v>
      </c>
      <c r="C7" s="25">
        <f t="shared" ref="C7:M7" si="2">SUM(C4:C5)</f>
        <v>15400</v>
      </c>
      <c r="D7" s="25">
        <f t="shared" si="2"/>
        <v>15400</v>
      </c>
      <c r="E7" s="25">
        <f t="shared" si="2"/>
        <v>15400</v>
      </c>
      <c r="F7" s="25">
        <f t="shared" si="2"/>
        <v>15400</v>
      </c>
      <c r="G7" s="25">
        <f t="shared" si="2"/>
        <v>15400</v>
      </c>
      <c r="H7" s="25">
        <f t="shared" si="2"/>
        <v>15400</v>
      </c>
      <c r="I7" s="25">
        <f t="shared" si="2"/>
        <v>15400</v>
      </c>
      <c r="J7" s="25">
        <f t="shared" si="2"/>
        <v>15400</v>
      </c>
      <c r="K7" s="25">
        <f t="shared" si="2"/>
        <v>15400</v>
      </c>
      <c r="L7" s="25">
        <f t="shared" si="2"/>
        <v>15400</v>
      </c>
      <c r="M7" s="25">
        <f t="shared" si="2"/>
        <v>15400</v>
      </c>
      <c r="N7" s="26">
        <f>SUM(B7:M7)</f>
        <v>184800</v>
      </c>
    </row>
    <row r="8" spans="1:14">
      <c r="A8" s="2" t="s">
        <v>54</v>
      </c>
      <c r="B8" s="26">
        <v>100</v>
      </c>
      <c r="C8" s="26">
        <v>100</v>
      </c>
      <c r="D8" s="26">
        <v>100</v>
      </c>
      <c r="E8" s="26">
        <v>100</v>
      </c>
      <c r="F8" s="26">
        <v>100</v>
      </c>
      <c r="G8" s="26">
        <v>100</v>
      </c>
      <c r="H8" s="26">
        <v>100</v>
      </c>
      <c r="I8" s="26">
        <v>100</v>
      </c>
      <c r="J8" s="26">
        <v>100</v>
      </c>
      <c r="K8" s="26">
        <v>100</v>
      </c>
      <c r="L8" s="26">
        <v>100</v>
      </c>
      <c r="M8" s="26">
        <v>100</v>
      </c>
      <c r="N8" s="26">
        <f>SUM(B8:M8)</f>
        <v>1200</v>
      </c>
    </row>
    <row r="10" spans="1:14">
      <c r="A10" s="2" t="s">
        <v>60</v>
      </c>
      <c r="B10" s="26">
        <f>B7-B8</f>
        <v>15300</v>
      </c>
      <c r="C10" s="26">
        <f t="shared" ref="C10:M10" si="3">C7-C8</f>
        <v>15300</v>
      </c>
      <c r="D10" s="26">
        <f t="shared" si="3"/>
        <v>15300</v>
      </c>
      <c r="E10" s="26">
        <f t="shared" si="3"/>
        <v>15300</v>
      </c>
      <c r="F10" s="26">
        <f t="shared" si="3"/>
        <v>15300</v>
      </c>
      <c r="G10" s="26">
        <f t="shared" si="3"/>
        <v>15300</v>
      </c>
      <c r="H10" s="26">
        <f t="shared" si="3"/>
        <v>15300</v>
      </c>
      <c r="I10" s="26">
        <f t="shared" si="3"/>
        <v>15300</v>
      </c>
      <c r="J10" s="26">
        <f t="shared" si="3"/>
        <v>15300</v>
      </c>
      <c r="K10" s="26">
        <f t="shared" si="3"/>
        <v>15300</v>
      </c>
      <c r="L10" s="26">
        <f t="shared" si="3"/>
        <v>15300</v>
      </c>
      <c r="M10" s="26">
        <f t="shared" si="3"/>
        <v>15300</v>
      </c>
      <c r="N10" s="26">
        <f>SUM(B10:M10)</f>
        <v>183600</v>
      </c>
    </row>
    <row r="12" spans="1:14">
      <c r="A12" s="2" t="s">
        <v>59</v>
      </c>
    </row>
    <row r="13" spans="1:14">
      <c r="A13" t="s">
        <v>40</v>
      </c>
      <c r="B13">
        <v>2376</v>
      </c>
      <c r="C13">
        <v>2376</v>
      </c>
      <c r="D13">
        <v>2376</v>
      </c>
      <c r="E13">
        <v>2376</v>
      </c>
      <c r="F13">
        <v>2376</v>
      </c>
      <c r="G13">
        <v>2376</v>
      </c>
      <c r="H13">
        <v>2376</v>
      </c>
      <c r="I13">
        <v>2376</v>
      </c>
      <c r="J13">
        <v>2376</v>
      </c>
      <c r="K13">
        <v>2376</v>
      </c>
      <c r="L13">
        <v>2376</v>
      </c>
      <c r="M13">
        <v>2376</v>
      </c>
      <c r="N13">
        <v>2376</v>
      </c>
    </row>
    <row r="14" spans="1:14">
      <c r="A14" t="s">
        <v>41</v>
      </c>
      <c r="B14" s="26">
        <v>30</v>
      </c>
      <c r="C14" s="26">
        <v>30</v>
      </c>
      <c r="D14" s="26">
        <v>30</v>
      </c>
      <c r="E14" s="26">
        <v>30</v>
      </c>
      <c r="F14" s="26">
        <v>30</v>
      </c>
      <c r="G14" s="26">
        <v>30</v>
      </c>
      <c r="H14" s="26">
        <v>30</v>
      </c>
      <c r="I14" s="26">
        <v>30</v>
      </c>
      <c r="J14" s="26">
        <v>30</v>
      </c>
      <c r="K14" s="26">
        <v>30</v>
      </c>
      <c r="L14" s="26">
        <v>30</v>
      </c>
      <c r="M14" s="26">
        <v>30</v>
      </c>
      <c r="N14" s="26">
        <f>SUM(B14:M14)</f>
        <v>360</v>
      </c>
    </row>
    <row r="15" spans="1:14">
      <c r="A15" t="s">
        <v>42</v>
      </c>
      <c r="B15" s="26">
        <v>50</v>
      </c>
      <c r="E15" s="1"/>
      <c r="G15" s="26">
        <v>50</v>
      </c>
      <c r="K15" s="26">
        <v>50</v>
      </c>
      <c r="N15" s="26">
        <f>SUM(B15,G15,K15)</f>
        <v>150</v>
      </c>
    </row>
    <row r="16" spans="1:14">
      <c r="A16" t="s">
        <v>43</v>
      </c>
      <c r="B16" s="26">
        <v>500</v>
      </c>
      <c r="C16" s="26">
        <v>150</v>
      </c>
      <c r="D16" s="26">
        <v>150</v>
      </c>
      <c r="E16" s="26">
        <v>150</v>
      </c>
      <c r="F16" s="26">
        <v>150</v>
      </c>
      <c r="G16" s="26">
        <v>150</v>
      </c>
      <c r="H16" s="26">
        <v>150</v>
      </c>
      <c r="I16" s="26">
        <v>150</v>
      </c>
      <c r="J16" s="26">
        <v>150</v>
      </c>
      <c r="K16" s="26">
        <v>150</v>
      </c>
      <c r="L16" s="26">
        <v>150</v>
      </c>
      <c r="M16" s="26">
        <v>150</v>
      </c>
      <c r="N16" s="26">
        <f>SUM(B16:M16)</f>
        <v>2150</v>
      </c>
    </row>
    <row r="17" spans="1:17">
      <c r="A17" t="s">
        <v>91</v>
      </c>
      <c r="B17" s="26">
        <v>50</v>
      </c>
      <c r="C17" s="26">
        <v>50</v>
      </c>
      <c r="D17" s="26">
        <v>50</v>
      </c>
      <c r="E17" s="26">
        <v>50</v>
      </c>
      <c r="F17" s="26">
        <v>50</v>
      </c>
      <c r="G17" s="26">
        <v>50</v>
      </c>
      <c r="H17" s="26">
        <v>50</v>
      </c>
      <c r="I17" s="26">
        <v>50</v>
      </c>
      <c r="J17" s="26">
        <v>50</v>
      </c>
      <c r="K17" s="26">
        <v>50</v>
      </c>
      <c r="L17" s="26">
        <v>50</v>
      </c>
      <c r="M17" s="26">
        <v>50</v>
      </c>
      <c r="N17" s="26">
        <f>SUM(B17:M17)</f>
        <v>600</v>
      </c>
    </row>
    <row r="18" spans="1:17" ht="15" customHeight="1">
      <c r="A18" s="61" t="s">
        <v>44</v>
      </c>
      <c r="B18" s="61"/>
      <c r="C18" s="61"/>
    </row>
    <row r="19" spans="1:17" ht="15" customHeight="1">
      <c r="A19" s="6"/>
      <c r="B19" s="6"/>
      <c r="C19" s="6"/>
    </row>
    <row r="20" spans="1:17">
      <c r="A20" s="2" t="s">
        <v>45</v>
      </c>
      <c r="B20">
        <f>SUM(B13:B17)</f>
        <v>3006</v>
      </c>
      <c r="C20">
        <f>SUM(C13:C17)</f>
        <v>2606</v>
      </c>
      <c r="D20">
        <f t="shared" ref="D20:M20" si="4">SUM(D13:D17)</f>
        <v>2606</v>
      </c>
      <c r="E20">
        <f t="shared" si="4"/>
        <v>2606</v>
      </c>
      <c r="F20">
        <f t="shared" si="4"/>
        <v>2606</v>
      </c>
      <c r="G20">
        <f t="shared" si="4"/>
        <v>2656</v>
      </c>
      <c r="H20">
        <f t="shared" si="4"/>
        <v>2606</v>
      </c>
      <c r="I20">
        <f t="shared" si="4"/>
        <v>2606</v>
      </c>
      <c r="J20">
        <f t="shared" si="4"/>
        <v>2606</v>
      </c>
      <c r="K20">
        <f t="shared" si="4"/>
        <v>2656</v>
      </c>
      <c r="L20">
        <f t="shared" si="4"/>
        <v>2606</v>
      </c>
      <c r="M20">
        <f t="shared" si="4"/>
        <v>2606</v>
      </c>
      <c r="N20">
        <f>SUM(B20:M20)</f>
        <v>31772</v>
      </c>
    </row>
    <row r="21" spans="1:17">
      <c r="A21" s="2"/>
    </row>
    <row r="22" spans="1:17">
      <c r="A22" s="2" t="s">
        <v>57</v>
      </c>
      <c r="B22" s="26">
        <f>B10-B20</f>
        <v>12294</v>
      </c>
      <c r="C22" s="26">
        <f t="shared" ref="C22:M22" si="5">C10-C20</f>
        <v>12694</v>
      </c>
      <c r="D22" s="26">
        <f t="shared" si="5"/>
        <v>12694</v>
      </c>
      <c r="E22" s="26">
        <f t="shared" si="5"/>
        <v>12694</v>
      </c>
      <c r="F22" s="26">
        <f t="shared" si="5"/>
        <v>12694</v>
      </c>
      <c r="G22" s="26">
        <f t="shared" si="5"/>
        <v>12644</v>
      </c>
      <c r="H22" s="26">
        <f t="shared" si="5"/>
        <v>12694</v>
      </c>
      <c r="I22" s="26">
        <f t="shared" si="5"/>
        <v>12694</v>
      </c>
      <c r="J22" s="26">
        <f t="shared" si="5"/>
        <v>12694</v>
      </c>
      <c r="K22" s="26">
        <f t="shared" si="5"/>
        <v>12644</v>
      </c>
      <c r="L22" s="26">
        <f t="shared" si="5"/>
        <v>12694</v>
      </c>
      <c r="M22" s="26">
        <f t="shared" si="5"/>
        <v>12694</v>
      </c>
      <c r="N22" s="26">
        <f>SUM(B22:M22)</f>
        <v>151828</v>
      </c>
    </row>
    <row r="23" spans="1:17">
      <c r="A23" t="s">
        <v>46</v>
      </c>
      <c r="B23" s="29">
        <v>0.15</v>
      </c>
      <c r="C23" s="29">
        <v>0.15</v>
      </c>
      <c r="D23" s="29">
        <v>0.15</v>
      </c>
      <c r="E23" s="29">
        <v>0.15</v>
      </c>
      <c r="F23" s="29">
        <v>0.15</v>
      </c>
      <c r="G23" s="29">
        <v>0.15</v>
      </c>
      <c r="H23" s="29">
        <v>0.15</v>
      </c>
      <c r="I23" s="29">
        <v>0.15</v>
      </c>
      <c r="J23" s="29">
        <v>0.15</v>
      </c>
      <c r="K23" s="29">
        <v>0.15</v>
      </c>
      <c r="L23" s="29">
        <v>0.15</v>
      </c>
      <c r="M23" s="29">
        <v>0.15</v>
      </c>
    </row>
    <row r="24" spans="1:17">
      <c r="A24" s="2" t="s">
        <v>47</v>
      </c>
      <c r="B24" s="26">
        <f>B22-B22*B23</f>
        <v>10449.9</v>
      </c>
      <c r="C24" s="26">
        <f t="shared" ref="C24:M24" si="6">C22-C22*C23</f>
        <v>10789.9</v>
      </c>
      <c r="D24" s="26">
        <f t="shared" si="6"/>
        <v>10789.9</v>
      </c>
      <c r="E24" s="26">
        <f t="shared" si="6"/>
        <v>10789.9</v>
      </c>
      <c r="F24" s="26">
        <f t="shared" si="6"/>
        <v>10789.9</v>
      </c>
      <c r="G24" s="26">
        <f t="shared" si="6"/>
        <v>10747.4</v>
      </c>
      <c r="H24" s="26">
        <f t="shared" si="6"/>
        <v>10789.9</v>
      </c>
      <c r="I24" s="26">
        <f t="shared" si="6"/>
        <v>10789.9</v>
      </c>
      <c r="J24" s="26">
        <f t="shared" si="6"/>
        <v>10789.9</v>
      </c>
      <c r="K24" s="26">
        <f t="shared" si="6"/>
        <v>10747.4</v>
      </c>
      <c r="L24" s="26">
        <f t="shared" si="6"/>
        <v>10789.9</v>
      </c>
      <c r="M24" s="26">
        <f t="shared" si="6"/>
        <v>10789.9</v>
      </c>
      <c r="N24" s="26">
        <f>SUM(B24:M24)</f>
        <v>129053.79999999997</v>
      </c>
    </row>
    <row r="27" spans="1:17" ht="17.5" thickBot="1">
      <c r="B27" s="9" t="s">
        <v>49</v>
      </c>
      <c r="C27" s="10"/>
      <c r="D27" s="10"/>
      <c r="E27" s="10"/>
      <c r="F27" s="10"/>
      <c r="G27" s="10"/>
      <c r="H27" s="10"/>
      <c r="I27" s="10"/>
      <c r="J27" s="10"/>
      <c r="K27" s="10"/>
      <c r="L27" s="10"/>
      <c r="M27" s="10"/>
      <c r="N27" s="10"/>
      <c r="Q27" s="10"/>
    </row>
    <row r="28" spans="1:17">
      <c r="B28" s="11"/>
      <c r="C28" s="10"/>
      <c r="D28" s="10"/>
      <c r="E28" s="10"/>
      <c r="F28" s="10"/>
      <c r="G28" s="10"/>
      <c r="H28" s="10"/>
      <c r="I28" s="10"/>
      <c r="J28" s="10"/>
      <c r="K28" s="10"/>
      <c r="L28" s="10"/>
      <c r="M28" s="10"/>
      <c r="N28" s="10"/>
      <c r="O28" s="31"/>
      <c r="P28" s="33"/>
      <c r="Q28" s="10"/>
    </row>
    <row r="29" spans="1:17">
      <c r="B29" s="11" t="s">
        <v>50</v>
      </c>
      <c r="C29" s="10"/>
      <c r="D29" s="10"/>
      <c r="E29" s="10"/>
      <c r="F29" s="10"/>
      <c r="G29" s="10"/>
      <c r="H29" s="10"/>
      <c r="I29" s="10"/>
      <c r="J29" s="10"/>
      <c r="K29" s="10"/>
      <c r="L29" s="10"/>
      <c r="M29" s="10"/>
      <c r="N29" s="10"/>
      <c r="O29" s="34" t="s">
        <v>92</v>
      </c>
      <c r="P29" s="35">
        <v>22</v>
      </c>
      <c r="Q29" s="10"/>
    </row>
    <row r="30" spans="1:17">
      <c r="B30" s="12"/>
      <c r="C30" s="10"/>
      <c r="D30" s="10"/>
      <c r="E30" s="10"/>
      <c r="F30" s="10"/>
      <c r="G30" s="10"/>
      <c r="H30" s="10"/>
      <c r="I30" s="10"/>
      <c r="J30" s="10"/>
      <c r="K30" s="10"/>
      <c r="L30" s="10"/>
      <c r="M30" s="10"/>
      <c r="N30" s="10"/>
      <c r="O30" s="34" t="s">
        <v>93</v>
      </c>
      <c r="P30" s="40">
        <v>20</v>
      </c>
      <c r="Q30" s="10"/>
    </row>
    <row r="31" spans="1:17">
      <c r="B31" s="13" t="s">
        <v>53</v>
      </c>
      <c r="C31" s="10"/>
      <c r="D31" s="10"/>
      <c r="E31" s="10"/>
      <c r="F31" s="10"/>
      <c r="G31" s="10"/>
      <c r="H31" s="10"/>
      <c r="I31" s="10"/>
      <c r="J31" s="10"/>
      <c r="K31" s="10"/>
      <c r="L31" s="10"/>
      <c r="M31" s="10"/>
      <c r="N31" s="10"/>
      <c r="O31" s="34" t="s">
        <v>94</v>
      </c>
      <c r="P31" s="40">
        <v>30</v>
      </c>
      <c r="Q31" s="10"/>
    </row>
    <row r="32" spans="1:17">
      <c r="B32" s="13" t="s">
        <v>48</v>
      </c>
      <c r="C32" s="10"/>
      <c r="D32" s="10"/>
      <c r="E32" s="10"/>
      <c r="F32" s="10"/>
      <c r="G32" s="10"/>
      <c r="H32" s="10"/>
      <c r="I32" s="10"/>
      <c r="J32" s="10"/>
      <c r="K32" s="10"/>
      <c r="L32" s="10"/>
      <c r="M32" s="10"/>
      <c r="N32" s="10"/>
      <c r="O32" s="34" t="s">
        <v>95</v>
      </c>
      <c r="P32" s="35">
        <v>7</v>
      </c>
      <c r="Q32" s="10"/>
    </row>
    <row r="33" spans="1:17" ht="16" thickBot="1">
      <c r="B33" s="13" t="s">
        <v>55</v>
      </c>
      <c r="C33" s="10"/>
      <c r="D33" s="10"/>
      <c r="E33" s="10"/>
      <c r="F33" s="10"/>
      <c r="G33" s="10"/>
      <c r="H33" s="10"/>
      <c r="I33" s="10"/>
      <c r="J33" s="10"/>
      <c r="K33" s="10"/>
      <c r="L33" s="10"/>
      <c r="M33" s="10"/>
      <c r="N33" s="10"/>
      <c r="O33" s="41" t="s">
        <v>96</v>
      </c>
      <c r="P33" s="39">
        <v>3</v>
      </c>
      <c r="Q33" s="10"/>
    </row>
    <row r="34" spans="1:17">
      <c r="B34" s="13" t="s">
        <v>56</v>
      </c>
      <c r="C34" s="10"/>
      <c r="D34" s="10"/>
      <c r="E34" s="10"/>
      <c r="F34" s="10"/>
      <c r="G34" s="10"/>
      <c r="H34" s="10"/>
      <c r="I34" s="10"/>
      <c r="J34" s="10"/>
      <c r="K34" s="10"/>
      <c r="L34" s="10"/>
      <c r="M34" s="10"/>
      <c r="N34" s="10"/>
      <c r="O34" s="10"/>
      <c r="P34" s="10"/>
      <c r="Q34" s="10"/>
    </row>
    <row r="35" spans="1:17">
      <c r="B35" s="13" t="s">
        <v>51</v>
      </c>
      <c r="C35" s="10"/>
      <c r="D35" s="10"/>
      <c r="E35" s="10"/>
      <c r="F35" s="10"/>
      <c r="G35" s="10"/>
      <c r="H35" s="10"/>
      <c r="I35" s="10"/>
      <c r="J35" s="10"/>
      <c r="K35" s="10"/>
      <c r="L35" s="10"/>
      <c r="M35" s="10"/>
      <c r="N35" s="10"/>
      <c r="O35" s="10"/>
      <c r="P35" s="10"/>
      <c r="Q35" s="10"/>
    </row>
    <row r="36" spans="1:17" ht="17">
      <c r="B36" s="9"/>
      <c r="C36" s="10"/>
      <c r="D36" s="10"/>
      <c r="E36" s="10"/>
      <c r="F36" s="10"/>
      <c r="G36" s="10"/>
      <c r="H36" s="10"/>
      <c r="I36" s="10"/>
      <c r="J36" s="10"/>
      <c r="K36" s="10"/>
      <c r="L36" s="10"/>
      <c r="M36" s="10"/>
      <c r="N36" s="10"/>
      <c r="O36" s="10"/>
      <c r="P36" s="10"/>
      <c r="Q36" s="10"/>
    </row>
    <row r="37" spans="1:17" ht="17">
      <c r="B37" s="9" t="s">
        <v>52</v>
      </c>
      <c r="C37" s="10"/>
      <c r="D37" s="10"/>
      <c r="E37" s="10"/>
      <c r="F37" s="10"/>
      <c r="G37" s="10"/>
      <c r="H37" s="10"/>
      <c r="I37" s="10"/>
      <c r="J37" s="10"/>
      <c r="K37" s="10"/>
      <c r="L37" s="10"/>
      <c r="M37" s="10"/>
      <c r="N37" s="10"/>
      <c r="O37" s="10"/>
      <c r="P37" s="10"/>
      <c r="Q37" s="10"/>
    </row>
    <row r="38" spans="1:17" ht="16" thickBot="1"/>
    <row r="39" spans="1:17">
      <c r="A39" s="31"/>
      <c r="B39" s="33"/>
    </row>
    <row r="40" spans="1:17">
      <c r="A40" s="34" t="s">
        <v>92</v>
      </c>
      <c r="B40" s="35">
        <v>22</v>
      </c>
    </row>
    <row r="41" spans="1:17">
      <c r="A41" s="34" t="s">
        <v>93</v>
      </c>
      <c r="B41" s="40">
        <v>20</v>
      </c>
    </row>
    <row r="42" spans="1:17">
      <c r="A42" s="34" t="s">
        <v>94</v>
      </c>
      <c r="B42" s="40">
        <v>30</v>
      </c>
    </row>
    <row r="43" spans="1:17">
      <c r="A43" s="34" t="s">
        <v>95</v>
      </c>
      <c r="B43" s="35">
        <v>20</v>
      </c>
    </row>
    <row r="44" spans="1:17" ht="16" thickBot="1">
      <c r="A44" s="41" t="s">
        <v>96</v>
      </c>
      <c r="B44" s="39">
        <v>10</v>
      </c>
    </row>
  </sheetData>
  <mergeCells count="1">
    <mergeCell ref="A18:C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077A6-71E0-46FD-BFCB-83916D37B469}">
  <dimension ref="A1:Q44"/>
  <sheetViews>
    <sheetView topLeftCell="A4" workbookViewId="0">
      <selection activeCell="N14" sqref="N14"/>
    </sheetView>
  </sheetViews>
  <sheetFormatPr defaultColWidth="10.6640625" defaultRowHeight="15.5"/>
  <cols>
    <col min="1" max="1" width="26.33203125" customWidth="1"/>
    <col min="14" max="14" width="12.25" bestFit="1" customWidth="1"/>
    <col min="15" max="15" width="37.58203125" customWidth="1"/>
  </cols>
  <sheetData>
    <row r="1" spans="1:14">
      <c r="A1" t="s">
        <v>0</v>
      </c>
    </row>
    <row r="2" spans="1:14">
      <c r="B2" t="s">
        <v>6</v>
      </c>
      <c r="C2" t="s">
        <v>7</v>
      </c>
      <c r="D2" t="s">
        <v>8</v>
      </c>
      <c r="E2" t="s">
        <v>9</v>
      </c>
      <c r="F2" t="s">
        <v>10</v>
      </c>
      <c r="G2" t="s">
        <v>11</v>
      </c>
      <c r="H2" t="s">
        <v>12</v>
      </c>
      <c r="I2" t="s">
        <v>13</v>
      </c>
      <c r="J2" t="s">
        <v>14</v>
      </c>
      <c r="K2" t="s">
        <v>15</v>
      </c>
      <c r="L2" t="s">
        <v>16</v>
      </c>
      <c r="M2" t="s">
        <v>17</v>
      </c>
      <c r="N2" t="s">
        <v>18</v>
      </c>
    </row>
    <row r="3" spans="1:14">
      <c r="A3" s="2" t="s">
        <v>5</v>
      </c>
    </row>
    <row r="4" spans="1:14">
      <c r="A4" t="s">
        <v>38</v>
      </c>
      <c r="B4" s="27">
        <f>($B$40*$B$43*$B$41)</f>
        <v>8800</v>
      </c>
      <c r="C4" s="27">
        <f t="shared" ref="C4:M4" si="0">($B$40*$B$43*$B$41)</f>
        <v>8800</v>
      </c>
      <c r="D4" s="27">
        <f t="shared" si="0"/>
        <v>8800</v>
      </c>
      <c r="E4" s="27">
        <f t="shared" si="0"/>
        <v>8800</v>
      </c>
      <c r="F4" s="27">
        <f t="shared" si="0"/>
        <v>8800</v>
      </c>
      <c r="G4" s="27">
        <f t="shared" si="0"/>
        <v>8800</v>
      </c>
      <c r="H4" s="27">
        <f t="shared" si="0"/>
        <v>8800</v>
      </c>
      <c r="I4" s="27">
        <f t="shared" si="0"/>
        <v>8800</v>
      </c>
      <c r="J4" s="27">
        <f t="shared" si="0"/>
        <v>8800</v>
      </c>
      <c r="K4" s="27">
        <f t="shared" si="0"/>
        <v>8800</v>
      </c>
      <c r="L4" s="27">
        <f t="shared" si="0"/>
        <v>8800</v>
      </c>
      <c r="M4" s="27">
        <f t="shared" si="0"/>
        <v>8800</v>
      </c>
      <c r="N4" s="28">
        <f>SUM(B4:M4)</f>
        <v>105600</v>
      </c>
    </row>
    <row r="5" spans="1:14">
      <c r="A5" t="s">
        <v>39</v>
      </c>
      <c r="B5" s="27">
        <f>$B$40*$B$42*$B$44</f>
        <v>6600</v>
      </c>
      <c r="C5" s="27">
        <f t="shared" ref="C5:M5" si="1">$B$40*$B$42*$B$44</f>
        <v>6600</v>
      </c>
      <c r="D5" s="27">
        <f t="shared" si="1"/>
        <v>6600</v>
      </c>
      <c r="E5" s="27">
        <f t="shared" si="1"/>
        <v>6600</v>
      </c>
      <c r="F5" s="27">
        <f t="shared" si="1"/>
        <v>6600</v>
      </c>
      <c r="G5" s="27">
        <f t="shared" si="1"/>
        <v>6600</v>
      </c>
      <c r="H5" s="27">
        <f t="shared" si="1"/>
        <v>6600</v>
      </c>
      <c r="I5" s="27">
        <f t="shared" si="1"/>
        <v>6600</v>
      </c>
      <c r="J5" s="27">
        <f t="shared" si="1"/>
        <v>6600</v>
      </c>
      <c r="K5" s="27">
        <f t="shared" si="1"/>
        <v>6600</v>
      </c>
      <c r="L5" s="27">
        <f t="shared" si="1"/>
        <v>6600</v>
      </c>
      <c r="M5" s="27">
        <f t="shared" si="1"/>
        <v>6600</v>
      </c>
      <c r="N5" s="28">
        <f>SUM(B5:M5)</f>
        <v>79200</v>
      </c>
    </row>
    <row r="7" spans="1:14">
      <c r="A7" s="2" t="s">
        <v>58</v>
      </c>
      <c r="B7" s="25">
        <f>SUM(B4:B5)</f>
        <v>15400</v>
      </c>
      <c r="C7" s="25">
        <f t="shared" ref="C7:M7" si="2">SUM(C4:C5)</f>
        <v>15400</v>
      </c>
      <c r="D7" s="25">
        <f t="shared" si="2"/>
        <v>15400</v>
      </c>
      <c r="E7" s="25">
        <f t="shared" si="2"/>
        <v>15400</v>
      </c>
      <c r="F7" s="25">
        <f t="shared" si="2"/>
        <v>15400</v>
      </c>
      <c r="G7" s="25">
        <f t="shared" si="2"/>
        <v>15400</v>
      </c>
      <c r="H7" s="25">
        <f t="shared" si="2"/>
        <v>15400</v>
      </c>
      <c r="I7" s="25">
        <f t="shared" si="2"/>
        <v>15400</v>
      </c>
      <c r="J7" s="25">
        <f t="shared" si="2"/>
        <v>15400</v>
      </c>
      <c r="K7" s="25">
        <f t="shared" si="2"/>
        <v>15400</v>
      </c>
      <c r="L7" s="25">
        <f t="shared" si="2"/>
        <v>15400</v>
      </c>
      <c r="M7" s="25">
        <f t="shared" si="2"/>
        <v>15400</v>
      </c>
      <c r="N7" s="26">
        <f>SUM(B7:M7)</f>
        <v>184800</v>
      </c>
    </row>
    <row r="8" spans="1:14">
      <c r="A8" s="2" t="s">
        <v>54</v>
      </c>
      <c r="B8" s="26">
        <v>100</v>
      </c>
      <c r="C8" s="26">
        <v>100</v>
      </c>
      <c r="D8" s="26">
        <v>100</v>
      </c>
      <c r="E8" s="26">
        <v>100</v>
      </c>
      <c r="F8" s="26">
        <v>100</v>
      </c>
      <c r="G8" s="26">
        <v>100</v>
      </c>
      <c r="H8" s="26">
        <v>100</v>
      </c>
      <c r="I8" s="26">
        <v>100</v>
      </c>
      <c r="J8" s="26">
        <v>100</v>
      </c>
      <c r="K8" s="26">
        <v>100</v>
      </c>
      <c r="L8" s="26">
        <v>100</v>
      </c>
      <c r="M8" s="26">
        <v>100</v>
      </c>
      <c r="N8" s="26">
        <f>SUM(B8:M8)</f>
        <v>1200</v>
      </c>
    </row>
    <row r="10" spans="1:14">
      <c r="A10" s="2" t="s">
        <v>60</v>
      </c>
      <c r="B10" s="26">
        <f>B7-B8</f>
        <v>15300</v>
      </c>
      <c r="C10" s="26">
        <f t="shared" ref="C10:M10" si="3">C7-C8</f>
        <v>15300</v>
      </c>
      <c r="D10" s="26">
        <f t="shared" si="3"/>
        <v>15300</v>
      </c>
      <c r="E10" s="26">
        <f t="shared" si="3"/>
        <v>15300</v>
      </c>
      <c r="F10" s="26">
        <f t="shared" si="3"/>
        <v>15300</v>
      </c>
      <c r="G10" s="26">
        <f t="shared" si="3"/>
        <v>15300</v>
      </c>
      <c r="H10" s="26">
        <f t="shared" si="3"/>
        <v>15300</v>
      </c>
      <c r="I10" s="26">
        <f t="shared" si="3"/>
        <v>15300</v>
      </c>
      <c r="J10" s="26">
        <f t="shared" si="3"/>
        <v>15300</v>
      </c>
      <c r="K10" s="26">
        <f t="shared" si="3"/>
        <v>15300</v>
      </c>
      <c r="L10" s="26">
        <f t="shared" si="3"/>
        <v>15300</v>
      </c>
      <c r="M10" s="26">
        <f t="shared" si="3"/>
        <v>15300</v>
      </c>
      <c r="N10" s="26">
        <f>SUM(B10:M10)</f>
        <v>183600</v>
      </c>
    </row>
    <row r="12" spans="1:14">
      <c r="A12" s="2" t="s">
        <v>59</v>
      </c>
    </row>
    <row r="13" spans="1:14">
      <c r="A13" t="s">
        <v>40</v>
      </c>
      <c r="B13">
        <v>2376</v>
      </c>
      <c r="C13">
        <v>2376</v>
      </c>
      <c r="D13">
        <v>2376</v>
      </c>
      <c r="E13">
        <v>2376</v>
      </c>
      <c r="F13">
        <v>2376</v>
      </c>
      <c r="G13">
        <v>2376</v>
      </c>
      <c r="H13">
        <v>2376</v>
      </c>
      <c r="I13">
        <v>2376</v>
      </c>
      <c r="J13">
        <v>2376</v>
      </c>
      <c r="K13">
        <v>2376</v>
      </c>
      <c r="L13">
        <v>2376</v>
      </c>
      <c r="M13">
        <v>2376</v>
      </c>
      <c r="N13">
        <f>SUM(B13:L13)</f>
        <v>26136</v>
      </c>
    </row>
    <row r="14" spans="1:14">
      <c r="A14" t="s">
        <v>41</v>
      </c>
      <c r="B14" s="26">
        <v>30</v>
      </c>
      <c r="C14" s="26">
        <v>30</v>
      </c>
      <c r="D14" s="26">
        <v>30</v>
      </c>
      <c r="E14" s="26">
        <v>30</v>
      </c>
      <c r="F14" s="26">
        <v>30</v>
      </c>
      <c r="G14" s="26">
        <v>30</v>
      </c>
      <c r="H14" s="26">
        <v>30</v>
      </c>
      <c r="I14" s="26">
        <v>30</v>
      </c>
      <c r="J14" s="26">
        <v>30</v>
      </c>
      <c r="K14" s="26">
        <v>30</v>
      </c>
      <c r="L14" s="26">
        <v>30</v>
      </c>
      <c r="M14" s="26">
        <v>30</v>
      </c>
      <c r="N14" s="26">
        <f>SUM(B14:M14)</f>
        <v>360</v>
      </c>
    </row>
    <row r="15" spans="1:14">
      <c r="A15" t="s">
        <v>42</v>
      </c>
      <c r="B15" s="26">
        <v>50</v>
      </c>
      <c r="E15" s="1"/>
      <c r="G15" s="26">
        <v>50</v>
      </c>
      <c r="K15" s="26">
        <v>50</v>
      </c>
      <c r="N15" s="26">
        <f>SUM(B15,G15,K15)</f>
        <v>150</v>
      </c>
    </row>
    <row r="16" spans="1:14">
      <c r="A16" t="s">
        <v>43</v>
      </c>
      <c r="B16" s="26">
        <v>500</v>
      </c>
      <c r="C16" s="26">
        <v>150</v>
      </c>
      <c r="D16" s="26">
        <v>150</v>
      </c>
      <c r="E16" s="26">
        <v>150</v>
      </c>
      <c r="F16" s="26">
        <v>150</v>
      </c>
      <c r="G16" s="26">
        <v>150</v>
      </c>
      <c r="H16" s="26">
        <v>150</v>
      </c>
      <c r="I16" s="26">
        <v>150</v>
      </c>
      <c r="J16" s="26">
        <v>150</v>
      </c>
      <c r="K16" s="26">
        <v>150</v>
      </c>
      <c r="L16" s="26">
        <v>150</v>
      </c>
      <c r="M16" s="26">
        <v>150</v>
      </c>
      <c r="N16" s="26">
        <f>SUM(B16:M16)</f>
        <v>2150</v>
      </c>
    </row>
    <row r="17" spans="1:17">
      <c r="A17" t="s">
        <v>91</v>
      </c>
      <c r="B17" s="26">
        <v>50</v>
      </c>
      <c r="C17" s="26">
        <v>50</v>
      </c>
      <c r="D17" s="26">
        <v>50</v>
      </c>
      <c r="E17" s="26">
        <v>50</v>
      </c>
      <c r="F17" s="26">
        <v>50</v>
      </c>
      <c r="G17" s="26">
        <v>50</v>
      </c>
      <c r="H17" s="26">
        <v>50</v>
      </c>
      <c r="I17" s="26">
        <v>50</v>
      </c>
      <c r="J17" s="26">
        <v>50</v>
      </c>
      <c r="K17" s="26">
        <v>50</v>
      </c>
      <c r="L17" s="26">
        <v>50</v>
      </c>
      <c r="M17" s="26">
        <v>50</v>
      </c>
      <c r="N17" s="26">
        <f>SUM(B17:M17)</f>
        <v>600</v>
      </c>
    </row>
    <row r="18" spans="1:17" ht="15" customHeight="1">
      <c r="A18" s="61" t="s">
        <v>44</v>
      </c>
      <c r="B18" s="61"/>
      <c r="C18" s="61"/>
    </row>
    <row r="19" spans="1:17" ht="15" customHeight="1">
      <c r="A19" s="6"/>
      <c r="B19" s="6"/>
      <c r="C19" s="6"/>
    </row>
    <row r="20" spans="1:17">
      <c r="A20" s="2" t="s">
        <v>45</v>
      </c>
      <c r="B20">
        <f>SUM(B13:B17)</f>
        <v>3006</v>
      </c>
      <c r="C20">
        <f>SUM(C13:C17)</f>
        <v>2606</v>
      </c>
      <c r="D20">
        <f t="shared" ref="D20:M20" si="4">SUM(D13:D17)</f>
        <v>2606</v>
      </c>
      <c r="E20">
        <f t="shared" si="4"/>
        <v>2606</v>
      </c>
      <c r="F20">
        <f t="shared" si="4"/>
        <v>2606</v>
      </c>
      <c r="G20">
        <f t="shared" si="4"/>
        <v>2656</v>
      </c>
      <c r="H20">
        <f t="shared" si="4"/>
        <v>2606</v>
      </c>
      <c r="I20">
        <f t="shared" si="4"/>
        <v>2606</v>
      </c>
      <c r="J20">
        <f t="shared" si="4"/>
        <v>2606</v>
      </c>
      <c r="K20">
        <f t="shared" si="4"/>
        <v>2656</v>
      </c>
      <c r="L20">
        <f t="shared" si="4"/>
        <v>2606</v>
      </c>
      <c r="M20">
        <f t="shared" si="4"/>
        <v>2606</v>
      </c>
      <c r="N20">
        <f>SUM(B20:M20)</f>
        <v>31772</v>
      </c>
    </row>
    <row r="21" spans="1:17">
      <c r="A21" s="2"/>
    </row>
    <row r="22" spans="1:17">
      <c r="A22" s="2" t="s">
        <v>57</v>
      </c>
      <c r="B22" s="26">
        <f>B10-B20</f>
        <v>12294</v>
      </c>
      <c r="C22" s="26">
        <f t="shared" ref="C22:M22" si="5">C10-C20</f>
        <v>12694</v>
      </c>
      <c r="D22" s="26">
        <f t="shared" si="5"/>
        <v>12694</v>
      </c>
      <c r="E22" s="26">
        <f t="shared" si="5"/>
        <v>12694</v>
      </c>
      <c r="F22" s="26">
        <f t="shared" si="5"/>
        <v>12694</v>
      </c>
      <c r="G22" s="26">
        <f t="shared" si="5"/>
        <v>12644</v>
      </c>
      <c r="H22" s="26">
        <f t="shared" si="5"/>
        <v>12694</v>
      </c>
      <c r="I22" s="26">
        <f t="shared" si="5"/>
        <v>12694</v>
      </c>
      <c r="J22" s="26">
        <f t="shared" si="5"/>
        <v>12694</v>
      </c>
      <c r="K22" s="26">
        <f t="shared" si="5"/>
        <v>12644</v>
      </c>
      <c r="L22" s="26">
        <f t="shared" si="5"/>
        <v>12694</v>
      </c>
      <c r="M22" s="26">
        <f t="shared" si="5"/>
        <v>12694</v>
      </c>
      <c r="N22" s="26">
        <f>SUM(B22:M22)</f>
        <v>151828</v>
      </c>
    </row>
    <row r="23" spans="1:17">
      <c r="A23" t="s">
        <v>46</v>
      </c>
      <c r="B23" s="29">
        <v>0.15</v>
      </c>
      <c r="C23" s="29">
        <v>0.15</v>
      </c>
      <c r="D23" s="29">
        <v>0.15</v>
      </c>
      <c r="E23" s="29">
        <v>0.15</v>
      </c>
      <c r="F23" s="29">
        <v>0.15</v>
      </c>
      <c r="G23" s="29">
        <v>0.15</v>
      </c>
      <c r="H23" s="29">
        <v>0.15</v>
      </c>
      <c r="I23" s="29">
        <v>0.15</v>
      </c>
      <c r="J23" s="29">
        <v>0.15</v>
      </c>
      <c r="K23" s="29">
        <v>0.15</v>
      </c>
      <c r="L23" s="29">
        <v>0.15</v>
      </c>
      <c r="M23" s="29">
        <v>0.15</v>
      </c>
    </row>
    <row r="24" spans="1:17">
      <c r="A24" s="2" t="s">
        <v>47</v>
      </c>
      <c r="B24" s="26">
        <f>B22-B22*B23</f>
        <v>10449.9</v>
      </c>
      <c r="C24" s="26">
        <f t="shared" ref="C24:M24" si="6">C22-C22*C23</f>
        <v>10789.9</v>
      </c>
      <c r="D24" s="26">
        <f t="shared" si="6"/>
        <v>10789.9</v>
      </c>
      <c r="E24" s="26">
        <f t="shared" si="6"/>
        <v>10789.9</v>
      </c>
      <c r="F24" s="26">
        <f t="shared" si="6"/>
        <v>10789.9</v>
      </c>
      <c r="G24" s="26">
        <f t="shared" si="6"/>
        <v>10747.4</v>
      </c>
      <c r="H24" s="26">
        <f t="shared" si="6"/>
        <v>10789.9</v>
      </c>
      <c r="I24" s="26">
        <f t="shared" si="6"/>
        <v>10789.9</v>
      </c>
      <c r="J24" s="26">
        <f t="shared" si="6"/>
        <v>10789.9</v>
      </c>
      <c r="K24" s="26">
        <f t="shared" si="6"/>
        <v>10747.4</v>
      </c>
      <c r="L24" s="26">
        <f t="shared" si="6"/>
        <v>10789.9</v>
      </c>
      <c r="M24" s="26">
        <f t="shared" si="6"/>
        <v>10789.9</v>
      </c>
      <c r="N24" s="26">
        <f>SUM(B24:M24)</f>
        <v>129053.79999999997</v>
      </c>
    </row>
    <row r="27" spans="1:17" ht="17.5" thickBot="1">
      <c r="B27" s="9" t="s">
        <v>49</v>
      </c>
      <c r="C27" s="10"/>
      <c r="D27" s="10"/>
      <c r="E27" s="10"/>
      <c r="F27" s="10"/>
      <c r="G27" s="10"/>
      <c r="H27" s="10"/>
      <c r="I27" s="10"/>
      <c r="J27" s="10"/>
      <c r="K27" s="10"/>
      <c r="L27" s="10"/>
      <c r="M27" s="10"/>
      <c r="N27" s="10"/>
      <c r="Q27" s="10"/>
    </row>
    <row r="28" spans="1:17">
      <c r="B28" s="11"/>
      <c r="C28" s="10"/>
      <c r="D28" s="10"/>
      <c r="E28" s="10"/>
      <c r="F28" s="10"/>
      <c r="G28" s="10"/>
      <c r="H28" s="10"/>
      <c r="I28" s="10"/>
      <c r="J28" s="10"/>
      <c r="K28" s="10"/>
      <c r="L28" s="10"/>
      <c r="M28" s="10"/>
      <c r="N28" s="10"/>
      <c r="O28" s="31"/>
      <c r="P28" s="33"/>
      <c r="Q28" s="10"/>
    </row>
    <row r="29" spans="1:17">
      <c r="B29" s="11" t="s">
        <v>50</v>
      </c>
      <c r="C29" s="10"/>
      <c r="D29" s="10"/>
      <c r="E29" s="10"/>
      <c r="F29" s="10"/>
      <c r="G29" s="10"/>
      <c r="H29" s="10"/>
      <c r="I29" s="10"/>
      <c r="J29" s="10"/>
      <c r="K29" s="10"/>
      <c r="L29" s="10"/>
      <c r="M29" s="10"/>
      <c r="N29" s="10"/>
      <c r="O29" s="34" t="s">
        <v>92</v>
      </c>
      <c r="P29" s="35">
        <v>22</v>
      </c>
      <c r="Q29" s="10"/>
    </row>
    <row r="30" spans="1:17">
      <c r="B30" s="12"/>
      <c r="C30" s="10"/>
      <c r="D30" s="10"/>
      <c r="E30" s="10"/>
      <c r="F30" s="10"/>
      <c r="G30" s="10"/>
      <c r="H30" s="10"/>
      <c r="I30" s="10"/>
      <c r="J30" s="10"/>
      <c r="K30" s="10"/>
      <c r="L30" s="10"/>
      <c r="M30" s="10"/>
      <c r="N30" s="10"/>
      <c r="O30" s="34" t="s">
        <v>93</v>
      </c>
      <c r="P30" s="40">
        <v>20</v>
      </c>
      <c r="Q30" s="10"/>
    </row>
    <row r="31" spans="1:17">
      <c r="B31" s="13" t="s">
        <v>53</v>
      </c>
      <c r="C31" s="10"/>
      <c r="D31" s="10"/>
      <c r="E31" s="10"/>
      <c r="F31" s="10"/>
      <c r="G31" s="10"/>
      <c r="H31" s="10"/>
      <c r="I31" s="10"/>
      <c r="J31" s="10"/>
      <c r="K31" s="10"/>
      <c r="L31" s="10"/>
      <c r="M31" s="10"/>
      <c r="N31" s="10"/>
      <c r="O31" s="34" t="s">
        <v>94</v>
      </c>
      <c r="P31" s="40">
        <v>30</v>
      </c>
      <c r="Q31" s="10"/>
    </row>
    <row r="32" spans="1:17">
      <c r="B32" s="13" t="s">
        <v>48</v>
      </c>
      <c r="C32" s="10"/>
      <c r="D32" s="10"/>
      <c r="E32" s="10"/>
      <c r="F32" s="10"/>
      <c r="G32" s="10"/>
      <c r="H32" s="10"/>
      <c r="I32" s="10"/>
      <c r="J32" s="10"/>
      <c r="K32" s="10"/>
      <c r="L32" s="10"/>
      <c r="M32" s="10"/>
      <c r="N32" s="10"/>
      <c r="O32" s="34" t="s">
        <v>95</v>
      </c>
      <c r="P32" s="35">
        <v>7</v>
      </c>
      <c r="Q32" s="10"/>
    </row>
    <row r="33" spans="1:17" ht="16" thickBot="1">
      <c r="B33" s="13" t="s">
        <v>55</v>
      </c>
      <c r="C33" s="10"/>
      <c r="D33" s="10"/>
      <c r="E33" s="10"/>
      <c r="F33" s="10"/>
      <c r="G33" s="10"/>
      <c r="H33" s="10"/>
      <c r="I33" s="10"/>
      <c r="J33" s="10"/>
      <c r="K33" s="10"/>
      <c r="L33" s="10"/>
      <c r="M33" s="10"/>
      <c r="N33" s="10"/>
      <c r="O33" s="41" t="s">
        <v>96</v>
      </c>
      <c r="P33" s="39">
        <v>3</v>
      </c>
      <c r="Q33" s="10"/>
    </row>
    <row r="34" spans="1:17">
      <c r="B34" s="13" t="s">
        <v>56</v>
      </c>
      <c r="C34" s="10"/>
      <c r="D34" s="10"/>
      <c r="E34" s="10"/>
      <c r="F34" s="10"/>
      <c r="G34" s="10"/>
      <c r="H34" s="10"/>
      <c r="I34" s="10"/>
      <c r="J34" s="10"/>
      <c r="K34" s="10"/>
      <c r="L34" s="10"/>
      <c r="M34" s="10"/>
      <c r="N34" s="10"/>
      <c r="O34" s="10"/>
      <c r="P34" s="10"/>
      <c r="Q34" s="10"/>
    </row>
    <row r="35" spans="1:17">
      <c r="B35" s="13" t="s">
        <v>51</v>
      </c>
      <c r="C35" s="10"/>
      <c r="D35" s="10"/>
      <c r="E35" s="10"/>
      <c r="F35" s="10"/>
      <c r="G35" s="10"/>
      <c r="H35" s="10"/>
      <c r="I35" s="10"/>
      <c r="J35" s="10"/>
      <c r="K35" s="10"/>
      <c r="L35" s="10"/>
      <c r="M35" s="10"/>
      <c r="N35" s="10"/>
      <c r="O35" s="10"/>
      <c r="P35" s="10"/>
      <c r="Q35" s="10"/>
    </row>
    <row r="36" spans="1:17" ht="17">
      <c r="B36" s="9"/>
      <c r="C36" s="10"/>
      <c r="D36" s="10"/>
      <c r="E36" s="10"/>
      <c r="F36" s="10"/>
      <c r="G36" s="10"/>
      <c r="H36" s="10"/>
      <c r="I36" s="10"/>
      <c r="J36" s="10"/>
      <c r="K36" s="10"/>
      <c r="L36" s="10"/>
      <c r="M36" s="10"/>
      <c r="N36" s="10"/>
      <c r="O36" s="10"/>
      <c r="P36" s="10"/>
      <c r="Q36" s="10"/>
    </row>
    <row r="37" spans="1:17" ht="17">
      <c r="B37" s="9" t="s">
        <v>52</v>
      </c>
      <c r="C37" s="10"/>
      <c r="D37" s="10"/>
      <c r="E37" s="10"/>
      <c r="F37" s="10"/>
      <c r="G37" s="10"/>
      <c r="H37" s="10"/>
      <c r="I37" s="10"/>
      <c r="J37" s="10"/>
      <c r="K37" s="10"/>
      <c r="L37" s="10"/>
      <c r="M37" s="10"/>
      <c r="N37" s="10"/>
      <c r="O37" s="10"/>
      <c r="P37" s="10"/>
      <c r="Q37" s="10"/>
    </row>
    <row r="38" spans="1:17" ht="16" thickBot="1"/>
    <row r="39" spans="1:17">
      <c r="A39" s="31"/>
      <c r="B39" s="33"/>
    </row>
    <row r="40" spans="1:17">
      <c r="A40" s="34" t="s">
        <v>92</v>
      </c>
      <c r="B40" s="35">
        <v>22</v>
      </c>
    </row>
    <row r="41" spans="1:17">
      <c r="A41" s="34" t="s">
        <v>93</v>
      </c>
      <c r="B41" s="40">
        <v>20</v>
      </c>
    </row>
    <row r="42" spans="1:17">
      <c r="A42" s="34" t="s">
        <v>94</v>
      </c>
      <c r="B42" s="40">
        <v>30</v>
      </c>
    </row>
    <row r="43" spans="1:17">
      <c r="A43" s="34" t="s">
        <v>95</v>
      </c>
      <c r="B43" s="35">
        <v>20</v>
      </c>
    </row>
    <row r="44" spans="1:17" ht="16" thickBot="1">
      <c r="A44" s="41" t="s">
        <v>96</v>
      </c>
      <c r="B44" s="39">
        <v>10</v>
      </c>
    </row>
  </sheetData>
  <mergeCells count="1">
    <mergeCell ref="A18:C1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7D6CB-9365-4BAF-83C0-E0DDBA6F12AB}">
  <dimension ref="A1:N45"/>
  <sheetViews>
    <sheetView topLeftCell="A31" workbookViewId="0">
      <selection activeCell="F32" sqref="F32"/>
    </sheetView>
  </sheetViews>
  <sheetFormatPr defaultColWidth="10.6640625" defaultRowHeight="15.5"/>
  <cols>
    <col min="1" max="1" width="34.83203125" bestFit="1" customWidth="1"/>
  </cols>
  <sheetData>
    <row r="1" spans="1:13">
      <c r="A1" t="s">
        <v>1</v>
      </c>
    </row>
    <row r="2" spans="1:13">
      <c r="B2" s="24" t="s">
        <v>6</v>
      </c>
      <c r="C2" s="24" t="s">
        <v>7</v>
      </c>
      <c r="D2" s="24" t="s">
        <v>8</v>
      </c>
      <c r="E2" s="24" t="s">
        <v>9</v>
      </c>
      <c r="F2" s="24" t="s">
        <v>10</v>
      </c>
      <c r="G2" s="24" t="s">
        <v>11</v>
      </c>
      <c r="H2" s="24" t="s">
        <v>12</v>
      </c>
      <c r="I2" s="24" t="s">
        <v>13</v>
      </c>
      <c r="J2" s="24" t="s">
        <v>14</v>
      </c>
      <c r="K2" s="24" t="s">
        <v>15</v>
      </c>
      <c r="L2" s="24" t="s">
        <v>16</v>
      </c>
      <c r="M2" s="24" t="s">
        <v>17</v>
      </c>
    </row>
    <row r="3" spans="1:13">
      <c r="A3" s="2" t="s">
        <v>70</v>
      </c>
      <c r="B3">
        <v>0</v>
      </c>
      <c r="C3">
        <f>B3+B31</f>
        <v>3610</v>
      </c>
      <c r="D3">
        <f t="shared" ref="D3:M3" si="0">C3+C31</f>
        <v>7220</v>
      </c>
      <c r="E3">
        <f t="shared" si="0"/>
        <v>10830</v>
      </c>
      <c r="F3">
        <f t="shared" si="0"/>
        <v>14440</v>
      </c>
      <c r="G3">
        <f t="shared" si="0"/>
        <v>18050</v>
      </c>
      <c r="H3">
        <f t="shared" si="0"/>
        <v>21660</v>
      </c>
      <c r="I3">
        <f t="shared" si="0"/>
        <v>25270</v>
      </c>
      <c r="J3">
        <f t="shared" si="0"/>
        <v>28880</v>
      </c>
      <c r="K3">
        <f t="shared" si="0"/>
        <v>32490</v>
      </c>
      <c r="L3">
        <f t="shared" si="0"/>
        <v>36100</v>
      </c>
      <c r="M3">
        <f t="shared" si="0"/>
        <v>39710</v>
      </c>
    </row>
    <row r="5" spans="1:13">
      <c r="A5" s="2" t="s">
        <v>73</v>
      </c>
    </row>
    <row r="6" spans="1:13">
      <c r="A6" t="s">
        <v>72</v>
      </c>
      <c r="B6" s="26">
        <v>5060</v>
      </c>
      <c r="C6" s="26">
        <v>5060</v>
      </c>
      <c r="D6" s="26">
        <v>5060</v>
      </c>
      <c r="E6" s="26">
        <v>5060</v>
      </c>
      <c r="F6" s="26">
        <v>5060</v>
      </c>
      <c r="G6" s="26">
        <v>5060</v>
      </c>
      <c r="H6" s="26">
        <v>5060</v>
      </c>
      <c r="I6" s="26">
        <v>5060</v>
      </c>
      <c r="J6" s="26">
        <v>5060</v>
      </c>
      <c r="K6" s="26">
        <v>5060</v>
      </c>
      <c r="L6" s="26">
        <v>5060</v>
      </c>
      <c r="M6" s="26">
        <v>5060</v>
      </c>
    </row>
    <row r="7" spans="1:13">
      <c r="A7" t="s">
        <v>71</v>
      </c>
      <c r="B7">
        <v>0</v>
      </c>
      <c r="C7">
        <v>0</v>
      </c>
      <c r="D7">
        <v>0</v>
      </c>
      <c r="E7">
        <v>0</v>
      </c>
      <c r="F7">
        <v>0</v>
      </c>
      <c r="G7">
        <v>0</v>
      </c>
      <c r="H7">
        <v>0</v>
      </c>
      <c r="I7">
        <v>0</v>
      </c>
      <c r="J7">
        <v>0</v>
      </c>
      <c r="K7">
        <v>0</v>
      </c>
      <c r="L7">
        <v>0</v>
      </c>
      <c r="M7">
        <v>0</v>
      </c>
    </row>
    <row r="9" spans="1:13">
      <c r="A9" s="2" t="s">
        <v>74</v>
      </c>
      <c r="B9">
        <f>B6+B7</f>
        <v>5060</v>
      </c>
      <c r="C9">
        <f t="shared" ref="C9:M9" si="1">C6+C7</f>
        <v>5060</v>
      </c>
      <c r="D9">
        <f t="shared" si="1"/>
        <v>5060</v>
      </c>
      <c r="E9">
        <f t="shared" si="1"/>
        <v>5060</v>
      </c>
      <c r="F9">
        <f t="shared" si="1"/>
        <v>5060</v>
      </c>
      <c r="G9">
        <f t="shared" si="1"/>
        <v>5060</v>
      </c>
      <c r="H9">
        <f t="shared" si="1"/>
        <v>5060</v>
      </c>
      <c r="I9">
        <f t="shared" si="1"/>
        <v>5060</v>
      </c>
      <c r="J9">
        <f t="shared" si="1"/>
        <v>5060</v>
      </c>
      <c r="K9">
        <f t="shared" si="1"/>
        <v>5060</v>
      </c>
      <c r="L9">
        <f t="shared" si="1"/>
        <v>5060</v>
      </c>
      <c r="M9">
        <f t="shared" si="1"/>
        <v>5060</v>
      </c>
    </row>
    <row r="10" spans="1:13">
      <c r="A10" s="2"/>
    </row>
    <row r="11" spans="1:13">
      <c r="A11" s="2" t="s">
        <v>85</v>
      </c>
      <c r="B11">
        <f>B3+B9</f>
        <v>5060</v>
      </c>
      <c r="C11">
        <f t="shared" ref="C11:M11" si="2">C3+C9</f>
        <v>8670</v>
      </c>
      <c r="D11">
        <f t="shared" si="2"/>
        <v>12280</v>
      </c>
      <c r="E11">
        <f t="shared" si="2"/>
        <v>15890</v>
      </c>
      <c r="F11">
        <f t="shared" si="2"/>
        <v>19500</v>
      </c>
      <c r="G11">
        <f t="shared" si="2"/>
        <v>23110</v>
      </c>
      <c r="H11">
        <f t="shared" si="2"/>
        <v>26720</v>
      </c>
      <c r="I11">
        <f t="shared" si="2"/>
        <v>30330</v>
      </c>
      <c r="J11">
        <f t="shared" si="2"/>
        <v>33940</v>
      </c>
      <c r="K11">
        <f t="shared" si="2"/>
        <v>37550</v>
      </c>
      <c r="L11">
        <f t="shared" si="2"/>
        <v>41160</v>
      </c>
      <c r="M11">
        <f t="shared" si="2"/>
        <v>44770</v>
      </c>
    </row>
    <row r="13" spans="1:13">
      <c r="A13" s="2" t="s">
        <v>75</v>
      </c>
    </row>
    <row r="14" spans="1:13">
      <c r="A14" t="s">
        <v>54</v>
      </c>
      <c r="B14" s="26">
        <v>100</v>
      </c>
      <c r="C14" s="26">
        <v>100</v>
      </c>
      <c r="D14" s="26">
        <v>100</v>
      </c>
      <c r="E14" s="26">
        <v>100</v>
      </c>
      <c r="F14" s="26">
        <v>100</v>
      </c>
      <c r="G14" s="26">
        <v>100</v>
      </c>
      <c r="H14" s="26">
        <v>100</v>
      </c>
      <c r="I14" s="26">
        <v>100</v>
      </c>
      <c r="J14" s="26">
        <v>100</v>
      </c>
      <c r="K14" s="26">
        <v>100</v>
      </c>
      <c r="L14" s="26">
        <v>100</v>
      </c>
      <c r="M14" s="26">
        <v>100</v>
      </c>
    </row>
    <row r="16" spans="1:13">
      <c r="A16" s="16" t="s">
        <v>81</v>
      </c>
      <c r="B16">
        <f>B14+B15</f>
        <v>100</v>
      </c>
      <c r="C16">
        <f t="shared" ref="C16:M16" si="3">C14+C15</f>
        <v>100</v>
      </c>
      <c r="D16">
        <f t="shared" si="3"/>
        <v>100</v>
      </c>
      <c r="E16">
        <f t="shared" si="3"/>
        <v>100</v>
      </c>
      <c r="F16">
        <f t="shared" si="3"/>
        <v>100</v>
      </c>
      <c r="G16">
        <f t="shared" si="3"/>
        <v>100</v>
      </c>
      <c r="H16">
        <f t="shared" si="3"/>
        <v>100</v>
      </c>
      <c r="I16">
        <f t="shared" si="3"/>
        <v>100</v>
      </c>
      <c r="J16">
        <f t="shared" si="3"/>
        <v>100</v>
      </c>
      <c r="K16">
        <f t="shared" si="3"/>
        <v>100</v>
      </c>
      <c r="L16">
        <f t="shared" si="3"/>
        <v>100</v>
      </c>
      <c r="M16">
        <f t="shared" si="3"/>
        <v>100</v>
      </c>
    </row>
    <row r="17" spans="1:13">
      <c r="A17" s="16"/>
    </row>
    <row r="18" spans="1:13">
      <c r="A18" s="2" t="s">
        <v>76</v>
      </c>
    </row>
    <row r="19" spans="1:13">
      <c r="A19" t="s">
        <v>77</v>
      </c>
      <c r="B19">
        <v>0</v>
      </c>
      <c r="C19">
        <v>0</v>
      </c>
      <c r="D19">
        <v>0</v>
      </c>
      <c r="E19">
        <v>0</v>
      </c>
      <c r="F19">
        <v>0</v>
      </c>
      <c r="G19">
        <v>0</v>
      </c>
      <c r="H19">
        <v>0</v>
      </c>
      <c r="I19">
        <v>0</v>
      </c>
      <c r="J19">
        <v>0</v>
      </c>
      <c r="K19">
        <v>0</v>
      </c>
      <c r="L19">
        <v>0</v>
      </c>
      <c r="M19">
        <v>0</v>
      </c>
    </row>
    <row r="20" spans="1:13">
      <c r="A20" t="s">
        <v>78</v>
      </c>
      <c r="B20">
        <v>1200</v>
      </c>
      <c r="C20">
        <v>1200</v>
      </c>
      <c r="D20">
        <v>1200</v>
      </c>
      <c r="E20">
        <v>1200</v>
      </c>
      <c r="F20">
        <v>1200</v>
      </c>
      <c r="G20">
        <v>1200</v>
      </c>
      <c r="H20">
        <v>1200</v>
      </c>
      <c r="I20">
        <v>1200</v>
      </c>
      <c r="J20">
        <v>1200</v>
      </c>
      <c r="K20">
        <v>1200</v>
      </c>
      <c r="L20">
        <v>1200</v>
      </c>
      <c r="M20">
        <v>1200</v>
      </c>
    </row>
    <row r="21" spans="1:13">
      <c r="A21" t="s">
        <v>79</v>
      </c>
      <c r="B21">
        <v>150</v>
      </c>
      <c r="C21">
        <v>150</v>
      </c>
      <c r="D21">
        <v>150</v>
      </c>
      <c r="E21">
        <v>150</v>
      </c>
      <c r="F21">
        <v>150</v>
      </c>
      <c r="G21">
        <v>150</v>
      </c>
      <c r="H21">
        <v>150</v>
      </c>
      <c r="I21">
        <v>150</v>
      </c>
      <c r="J21">
        <v>150</v>
      </c>
      <c r="K21">
        <v>150</v>
      </c>
      <c r="L21">
        <v>150</v>
      </c>
      <c r="M21">
        <v>150</v>
      </c>
    </row>
    <row r="23" spans="1:13">
      <c r="A23" s="16" t="s">
        <v>80</v>
      </c>
      <c r="B23">
        <f>SUM(B19:B21)</f>
        <v>1350</v>
      </c>
      <c r="C23">
        <f t="shared" ref="C23:M23" si="4">SUM(C19:C21)</f>
        <v>1350</v>
      </c>
      <c r="D23">
        <f t="shared" si="4"/>
        <v>1350</v>
      </c>
      <c r="E23">
        <f t="shared" si="4"/>
        <v>1350</v>
      </c>
      <c r="F23">
        <f t="shared" si="4"/>
        <v>1350</v>
      </c>
      <c r="G23">
        <f t="shared" si="4"/>
        <v>1350</v>
      </c>
      <c r="H23">
        <f t="shared" si="4"/>
        <v>1350</v>
      </c>
      <c r="I23">
        <f t="shared" si="4"/>
        <v>1350</v>
      </c>
      <c r="J23">
        <f t="shared" si="4"/>
        <v>1350</v>
      </c>
      <c r="K23">
        <f t="shared" si="4"/>
        <v>1350</v>
      </c>
      <c r="L23">
        <f t="shared" si="4"/>
        <v>1350</v>
      </c>
      <c r="M23">
        <f t="shared" si="4"/>
        <v>1350</v>
      </c>
    </row>
    <row r="26" spans="1:13">
      <c r="A26" s="2" t="s">
        <v>82</v>
      </c>
      <c r="B26">
        <f>B16+B23</f>
        <v>1450</v>
      </c>
      <c r="C26">
        <f t="shared" ref="C26:M26" si="5">C16+C23</f>
        <v>1450</v>
      </c>
      <c r="D26">
        <f t="shared" si="5"/>
        <v>1450</v>
      </c>
      <c r="E26">
        <f t="shared" si="5"/>
        <v>1450</v>
      </c>
      <c r="F26">
        <f t="shared" si="5"/>
        <v>1450</v>
      </c>
      <c r="G26">
        <f t="shared" si="5"/>
        <v>1450</v>
      </c>
      <c r="H26">
        <f t="shared" si="5"/>
        <v>1450</v>
      </c>
      <c r="I26">
        <f t="shared" si="5"/>
        <v>1450</v>
      </c>
      <c r="J26">
        <f t="shared" si="5"/>
        <v>1450</v>
      </c>
      <c r="K26">
        <f t="shared" si="5"/>
        <v>1450</v>
      </c>
      <c r="L26">
        <f t="shared" si="5"/>
        <v>1450</v>
      </c>
      <c r="M26">
        <f t="shared" si="5"/>
        <v>1450</v>
      </c>
    </row>
    <row r="28" spans="1:13">
      <c r="A28" t="s">
        <v>83</v>
      </c>
      <c r="B28">
        <f>B9</f>
        <v>5060</v>
      </c>
      <c r="C28">
        <f t="shared" ref="C28:M28" si="6">C9</f>
        <v>5060</v>
      </c>
      <c r="D28">
        <f t="shared" si="6"/>
        <v>5060</v>
      </c>
      <c r="E28">
        <f t="shared" si="6"/>
        <v>5060</v>
      </c>
      <c r="F28">
        <f t="shared" si="6"/>
        <v>5060</v>
      </c>
      <c r="G28">
        <f t="shared" si="6"/>
        <v>5060</v>
      </c>
      <c r="H28">
        <f t="shared" si="6"/>
        <v>5060</v>
      </c>
      <c r="I28">
        <f t="shared" si="6"/>
        <v>5060</v>
      </c>
      <c r="J28">
        <f t="shared" si="6"/>
        <v>5060</v>
      </c>
      <c r="K28">
        <f t="shared" si="6"/>
        <v>5060</v>
      </c>
      <c r="L28">
        <f t="shared" si="6"/>
        <v>5060</v>
      </c>
      <c r="M28">
        <f t="shared" si="6"/>
        <v>5060</v>
      </c>
    </row>
    <row r="29" spans="1:13">
      <c r="A29" t="s">
        <v>84</v>
      </c>
      <c r="B29">
        <f>B26</f>
        <v>1450</v>
      </c>
      <c r="C29">
        <f t="shared" ref="C29:M29" si="7">C26</f>
        <v>1450</v>
      </c>
      <c r="D29">
        <f t="shared" si="7"/>
        <v>1450</v>
      </c>
      <c r="E29">
        <f t="shared" si="7"/>
        <v>1450</v>
      </c>
      <c r="F29">
        <f t="shared" si="7"/>
        <v>1450</v>
      </c>
      <c r="G29">
        <f t="shared" si="7"/>
        <v>1450</v>
      </c>
      <c r="H29">
        <f t="shared" si="7"/>
        <v>1450</v>
      </c>
      <c r="I29">
        <f t="shared" si="7"/>
        <v>1450</v>
      </c>
      <c r="J29">
        <f t="shared" si="7"/>
        <v>1450</v>
      </c>
      <c r="K29">
        <f t="shared" si="7"/>
        <v>1450</v>
      </c>
      <c r="L29">
        <f t="shared" si="7"/>
        <v>1450</v>
      </c>
      <c r="M29">
        <f t="shared" si="7"/>
        <v>1450</v>
      </c>
    </row>
    <row r="31" spans="1:13">
      <c r="A31" s="2" t="s">
        <v>87</v>
      </c>
      <c r="B31">
        <f>B28-B29</f>
        <v>3610</v>
      </c>
      <c r="C31">
        <f t="shared" ref="C31:M31" si="8">C28-C29</f>
        <v>3610</v>
      </c>
      <c r="D31">
        <f t="shared" si="8"/>
        <v>3610</v>
      </c>
      <c r="E31">
        <f t="shared" si="8"/>
        <v>3610</v>
      </c>
      <c r="F31">
        <f t="shared" si="8"/>
        <v>3610</v>
      </c>
      <c r="G31">
        <f t="shared" si="8"/>
        <v>3610</v>
      </c>
      <c r="H31">
        <f t="shared" si="8"/>
        <v>3610</v>
      </c>
      <c r="I31">
        <f t="shared" si="8"/>
        <v>3610</v>
      </c>
      <c r="J31">
        <f t="shared" si="8"/>
        <v>3610</v>
      </c>
      <c r="K31">
        <f t="shared" si="8"/>
        <v>3610</v>
      </c>
      <c r="L31">
        <f t="shared" si="8"/>
        <v>3610</v>
      </c>
      <c r="M31">
        <f t="shared" si="8"/>
        <v>3610</v>
      </c>
    </row>
    <row r="32" spans="1:13">
      <c r="A32" t="s">
        <v>88</v>
      </c>
      <c r="B32">
        <v>0</v>
      </c>
      <c r="C32">
        <v>0</v>
      </c>
      <c r="D32">
        <v>0</v>
      </c>
      <c r="E32">
        <v>0</v>
      </c>
      <c r="F32">
        <v>0</v>
      </c>
      <c r="G32">
        <v>0</v>
      </c>
      <c r="H32">
        <v>0</v>
      </c>
      <c r="I32">
        <v>0</v>
      </c>
      <c r="J32">
        <v>0</v>
      </c>
      <c r="K32">
        <v>0</v>
      </c>
      <c r="L32">
        <v>0</v>
      </c>
      <c r="M32">
        <v>0</v>
      </c>
    </row>
    <row r="33" spans="1:14">
      <c r="A33" t="s">
        <v>89</v>
      </c>
      <c r="B33">
        <f>B31-B32</f>
        <v>3610</v>
      </c>
      <c r="C33">
        <f t="shared" ref="C33:M33" si="9">C31-C32</f>
        <v>3610</v>
      </c>
      <c r="D33">
        <f t="shared" si="9"/>
        <v>3610</v>
      </c>
      <c r="E33">
        <f t="shared" si="9"/>
        <v>3610</v>
      </c>
      <c r="F33">
        <f t="shared" si="9"/>
        <v>3610</v>
      </c>
      <c r="G33">
        <f t="shared" si="9"/>
        <v>3610</v>
      </c>
      <c r="H33">
        <f t="shared" si="9"/>
        <v>3610</v>
      </c>
      <c r="I33">
        <f t="shared" si="9"/>
        <v>3610</v>
      </c>
      <c r="J33">
        <f t="shared" si="9"/>
        <v>3610</v>
      </c>
      <c r="K33">
        <f t="shared" si="9"/>
        <v>3610</v>
      </c>
      <c r="L33">
        <f t="shared" si="9"/>
        <v>3610</v>
      </c>
      <c r="M33">
        <f t="shared" si="9"/>
        <v>3610</v>
      </c>
      <c r="N33" s="18"/>
    </row>
    <row r="34" spans="1:14">
      <c r="N34" s="19"/>
    </row>
    <row r="35" spans="1:14">
      <c r="N35" s="20"/>
    </row>
    <row r="36" spans="1:14">
      <c r="N36" s="21"/>
    </row>
    <row r="37" spans="1:14" ht="17">
      <c r="C37" s="17"/>
      <c r="N37" s="21"/>
    </row>
    <row r="38" spans="1:14">
      <c r="N38" s="22"/>
    </row>
    <row r="39" spans="1:14">
      <c r="N39" s="22"/>
    </row>
    <row r="40" spans="1:14">
      <c r="N40" s="21"/>
    </row>
    <row r="41" spans="1:14">
      <c r="N41" s="23"/>
    </row>
    <row r="42" spans="1:14">
      <c r="N42" s="19"/>
    </row>
    <row r="43" spans="1:14">
      <c r="N43" s="18"/>
    </row>
    <row r="44" spans="1:14">
      <c r="N44" s="18"/>
    </row>
    <row r="45" spans="1:14">
      <c r="N45" s="1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2A399-1F7A-4499-976D-A4AC9FF74E21}">
  <dimension ref="A1:N45"/>
  <sheetViews>
    <sheetView topLeftCell="A20" workbookViewId="0">
      <selection activeCell="B17" sqref="B17"/>
    </sheetView>
  </sheetViews>
  <sheetFormatPr defaultColWidth="10.6640625" defaultRowHeight="15.5"/>
  <cols>
    <col min="1" max="1" width="34.83203125" bestFit="1" customWidth="1"/>
  </cols>
  <sheetData>
    <row r="1" spans="1:13">
      <c r="A1" t="s">
        <v>2</v>
      </c>
    </row>
    <row r="2" spans="1:13">
      <c r="B2" s="24" t="s">
        <v>6</v>
      </c>
      <c r="C2" s="24" t="s">
        <v>7</v>
      </c>
      <c r="D2" s="24" t="s">
        <v>8</v>
      </c>
      <c r="E2" s="24" t="s">
        <v>9</v>
      </c>
      <c r="F2" s="24" t="s">
        <v>10</v>
      </c>
      <c r="G2" s="24" t="s">
        <v>11</v>
      </c>
      <c r="H2" s="24" t="s">
        <v>12</v>
      </c>
      <c r="I2" s="24" t="s">
        <v>13</v>
      </c>
      <c r="J2" s="24" t="s">
        <v>14</v>
      </c>
      <c r="K2" s="24" t="s">
        <v>15</v>
      </c>
      <c r="L2" s="24" t="s">
        <v>16</v>
      </c>
      <c r="M2" s="24" t="s">
        <v>17</v>
      </c>
    </row>
    <row r="3" spans="1:13">
      <c r="A3" s="2" t="s">
        <v>70</v>
      </c>
      <c r="B3">
        <v>3610</v>
      </c>
      <c r="C3">
        <f>B3+B31</f>
        <v>14884</v>
      </c>
      <c r="D3">
        <f t="shared" ref="D3:M3" si="0">C3+C31</f>
        <v>26158</v>
      </c>
      <c r="E3">
        <f t="shared" si="0"/>
        <v>37432</v>
      </c>
      <c r="F3">
        <f t="shared" si="0"/>
        <v>48706</v>
      </c>
      <c r="G3">
        <f t="shared" si="0"/>
        <v>59980</v>
      </c>
      <c r="H3">
        <f t="shared" si="0"/>
        <v>71254</v>
      </c>
      <c r="I3">
        <f t="shared" si="0"/>
        <v>82528</v>
      </c>
      <c r="J3">
        <f t="shared" si="0"/>
        <v>93802</v>
      </c>
      <c r="K3">
        <f t="shared" si="0"/>
        <v>105076</v>
      </c>
      <c r="L3">
        <f t="shared" si="0"/>
        <v>116350</v>
      </c>
      <c r="M3">
        <f t="shared" si="0"/>
        <v>127624</v>
      </c>
    </row>
    <row r="5" spans="1:13">
      <c r="A5" s="2" t="s">
        <v>73</v>
      </c>
    </row>
    <row r="6" spans="1:13">
      <c r="A6" t="s">
        <v>72</v>
      </c>
      <c r="B6" s="26">
        <v>15400</v>
      </c>
      <c r="C6" s="26">
        <v>15400</v>
      </c>
      <c r="D6" s="26">
        <v>15400</v>
      </c>
      <c r="E6" s="26">
        <v>15400</v>
      </c>
      <c r="F6" s="26">
        <v>15400</v>
      </c>
      <c r="G6" s="26">
        <v>15400</v>
      </c>
      <c r="H6" s="26">
        <v>15400</v>
      </c>
      <c r="I6" s="26">
        <v>15400</v>
      </c>
      <c r="J6" s="26">
        <v>15400</v>
      </c>
      <c r="K6" s="26">
        <v>15400</v>
      </c>
      <c r="L6" s="26">
        <v>15400</v>
      </c>
      <c r="M6" s="26">
        <v>15400</v>
      </c>
    </row>
    <row r="7" spans="1:13">
      <c r="A7" t="s">
        <v>71</v>
      </c>
      <c r="B7">
        <v>0</v>
      </c>
      <c r="C7">
        <v>0</v>
      </c>
      <c r="D7">
        <v>0</v>
      </c>
      <c r="E7">
        <v>0</v>
      </c>
      <c r="F7">
        <v>0</v>
      </c>
      <c r="G7">
        <v>0</v>
      </c>
      <c r="H7">
        <v>0</v>
      </c>
      <c r="I7">
        <v>0</v>
      </c>
      <c r="J7">
        <v>0</v>
      </c>
      <c r="K7">
        <v>0</v>
      </c>
      <c r="L7">
        <v>0</v>
      </c>
      <c r="M7">
        <v>0</v>
      </c>
    </row>
    <row r="9" spans="1:13">
      <c r="A9" s="2" t="s">
        <v>74</v>
      </c>
      <c r="B9">
        <f>B6+B7</f>
        <v>15400</v>
      </c>
      <c r="C9">
        <f t="shared" ref="C9:M9" si="1">C6+C7</f>
        <v>15400</v>
      </c>
      <c r="D9">
        <f t="shared" si="1"/>
        <v>15400</v>
      </c>
      <c r="E9">
        <f t="shared" si="1"/>
        <v>15400</v>
      </c>
      <c r="F9">
        <f t="shared" si="1"/>
        <v>15400</v>
      </c>
      <c r="G9">
        <f t="shared" si="1"/>
        <v>15400</v>
      </c>
      <c r="H9">
        <f t="shared" si="1"/>
        <v>15400</v>
      </c>
      <c r="I9">
        <f t="shared" si="1"/>
        <v>15400</v>
      </c>
      <c r="J9">
        <f t="shared" si="1"/>
        <v>15400</v>
      </c>
      <c r="K9">
        <f t="shared" si="1"/>
        <v>15400</v>
      </c>
      <c r="L9">
        <f t="shared" si="1"/>
        <v>15400</v>
      </c>
      <c r="M9">
        <f t="shared" si="1"/>
        <v>15400</v>
      </c>
    </row>
    <row r="10" spans="1:13">
      <c r="A10" s="2"/>
    </row>
    <row r="11" spans="1:13">
      <c r="A11" s="2" t="s">
        <v>85</v>
      </c>
      <c r="B11">
        <f>B3+B9</f>
        <v>19010</v>
      </c>
      <c r="C11">
        <f t="shared" ref="C11:M11" si="2">C3+C9</f>
        <v>30284</v>
      </c>
      <c r="D11">
        <f t="shared" si="2"/>
        <v>41558</v>
      </c>
      <c r="E11">
        <f t="shared" si="2"/>
        <v>52832</v>
      </c>
      <c r="F11">
        <f t="shared" si="2"/>
        <v>64106</v>
      </c>
      <c r="G11">
        <f t="shared" si="2"/>
        <v>75380</v>
      </c>
      <c r="H11">
        <f t="shared" si="2"/>
        <v>86654</v>
      </c>
      <c r="I11">
        <f t="shared" si="2"/>
        <v>97928</v>
      </c>
      <c r="J11">
        <f t="shared" si="2"/>
        <v>109202</v>
      </c>
      <c r="K11">
        <f t="shared" si="2"/>
        <v>120476</v>
      </c>
      <c r="L11">
        <f t="shared" si="2"/>
        <v>131750</v>
      </c>
      <c r="M11">
        <f t="shared" si="2"/>
        <v>143024</v>
      </c>
    </row>
    <row r="13" spans="1:13">
      <c r="A13" s="2" t="s">
        <v>75</v>
      </c>
    </row>
    <row r="14" spans="1:13">
      <c r="A14" t="s">
        <v>54</v>
      </c>
      <c r="B14" s="26">
        <v>200</v>
      </c>
      <c r="C14" s="26">
        <v>200</v>
      </c>
      <c r="D14" s="26">
        <v>200</v>
      </c>
      <c r="E14" s="26">
        <v>200</v>
      </c>
      <c r="F14" s="26">
        <v>200</v>
      </c>
      <c r="G14" s="26">
        <v>200</v>
      </c>
      <c r="H14" s="26">
        <v>200</v>
      </c>
      <c r="I14" s="26">
        <v>200</v>
      </c>
      <c r="J14" s="26">
        <v>200</v>
      </c>
      <c r="K14" s="26">
        <v>200</v>
      </c>
      <c r="L14" s="26">
        <v>200</v>
      </c>
      <c r="M14" s="26">
        <v>200</v>
      </c>
    </row>
    <row r="16" spans="1:13">
      <c r="A16" s="16" t="s">
        <v>81</v>
      </c>
      <c r="B16">
        <f>B14+B15</f>
        <v>200</v>
      </c>
      <c r="C16">
        <f t="shared" ref="C16:M16" si="3">C14+C15</f>
        <v>200</v>
      </c>
      <c r="D16">
        <f t="shared" si="3"/>
        <v>200</v>
      </c>
      <c r="E16">
        <f t="shared" si="3"/>
        <v>200</v>
      </c>
      <c r="F16">
        <f t="shared" si="3"/>
        <v>200</v>
      </c>
      <c r="G16">
        <f t="shared" si="3"/>
        <v>200</v>
      </c>
      <c r="H16">
        <f t="shared" si="3"/>
        <v>200</v>
      </c>
      <c r="I16">
        <f t="shared" si="3"/>
        <v>200</v>
      </c>
      <c r="J16">
        <f t="shared" si="3"/>
        <v>200</v>
      </c>
      <c r="K16">
        <f t="shared" si="3"/>
        <v>200</v>
      </c>
      <c r="L16">
        <f t="shared" si="3"/>
        <v>200</v>
      </c>
      <c r="M16">
        <f t="shared" si="3"/>
        <v>200</v>
      </c>
    </row>
    <row r="17" spans="1:13">
      <c r="A17" s="16"/>
    </row>
    <row r="18" spans="1:13">
      <c r="A18" s="2" t="s">
        <v>76</v>
      </c>
    </row>
    <row r="19" spans="1:13">
      <c r="A19" t="s">
        <v>77</v>
      </c>
      <c r="B19">
        <v>2376</v>
      </c>
      <c r="C19">
        <v>2376</v>
      </c>
      <c r="D19">
        <v>2376</v>
      </c>
      <c r="E19">
        <v>2376</v>
      </c>
      <c r="F19">
        <v>2376</v>
      </c>
      <c r="G19">
        <v>2376</v>
      </c>
      <c r="H19">
        <v>2376</v>
      </c>
      <c r="I19">
        <v>2376</v>
      </c>
      <c r="J19">
        <v>2376</v>
      </c>
      <c r="K19">
        <v>2376</v>
      </c>
      <c r="L19">
        <v>2376</v>
      </c>
      <c r="M19">
        <v>2376</v>
      </c>
    </row>
    <row r="20" spans="1:13">
      <c r="A20" t="s">
        <v>78</v>
      </c>
      <c r="B20">
        <v>1300</v>
      </c>
      <c r="C20">
        <v>1300</v>
      </c>
      <c r="D20">
        <v>1300</v>
      </c>
      <c r="E20">
        <v>1300</v>
      </c>
      <c r="F20">
        <v>1300</v>
      </c>
      <c r="G20">
        <v>1300</v>
      </c>
      <c r="H20">
        <v>1300</v>
      </c>
      <c r="I20">
        <v>1300</v>
      </c>
      <c r="J20">
        <v>1300</v>
      </c>
      <c r="K20">
        <v>1300</v>
      </c>
      <c r="L20">
        <v>1300</v>
      </c>
      <c r="M20">
        <v>1300</v>
      </c>
    </row>
    <row r="21" spans="1:13">
      <c r="A21" t="s">
        <v>79</v>
      </c>
      <c r="B21">
        <v>250</v>
      </c>
      <c r="C21">
        <v>250</v>
      </c>
      <c r="D21">
        <v>250</v>
      </c>
      <c r="E21">
        <v>250</v>
      </c>
      <c r="F21">
        <v>250</v>
      </c>
      <c r="G21">
        <v>250</v>
      </c>
      <c r="H21">
        <v>250</v>
      </c>
      <c r="I21">
        <v>250</v>
      </c>
      <c r="J21">
        <v>250</v>
      </c>
      <c r="K21">
        <v>250</v>
      </c>
      <c r="L21">
        <v>250</v>
      </c>
      <c r="M21">
        <v>250</v>
      </c>
    </row>
    <row r="23" spans="1:13">
      <c r="A23" s="16" t="s">
        <v>80</v>
      </c>
      <c r="B23">
        <f>SUM(B19:B21)</f>
        <v>3926</v>
      </c>
      <c r="C23">
        <f t="shared" ref="C23:M23" si="4">SUM(C19:C21)</f>
        <v>3926</v>
      </c>
      <c r="D23">
        <f t="shared" si="4"/>
        <v>3926</v>
      </c>
      <c r="E23">
        <f t="shared" si="4"/>
        <v>3926</v>
      </c>
      <c r="F23">
        <f t="shared" si="4"/>
        <v>3926</v>
      </c>
      <c r="G23">
        <f t="shared" si="4"/>
        <v>3926</v>
      </c>
      <c r="H23">
        <f t="shared" si="4"/>
        <v>3926</v>
      </c>
      <c r="I23">
        <f t="shared" si="4"/>
        <v>3926</v>
      </c>
      <c r="J23">
        <f t="shared" si="4"/>
        <v>3926</v>
      </c>
      <c r="K23">
        <f t="shared" si="4"/>
        <v>3926</v>
      </c>
      <c r="L23">
        <f t="shared" si="4"/>
        <v>3926</v>
      </c>
      <c r="M23">
        <f t="shared" si="4"/>
        <v>3926</v>
      </c>
    </row>
    <row r="26" spans="1:13">
      <c r="A26" s="2" t="s">
        <v>82</v>
      </c>
      <c r="B26">
        <f>B16+B23</f>
        <v>4126</v>
      </c>
      <c r="C26">
        <f t="shared" ref="C26:M26" si="5">C16+C23</f>
        <v>4126</v>
      </c>
      <c r="D26">
        <f t="shared" si="5"/>
        <v>4126</v>
      </c>
      <c r="E26">
        <f t="shared" si="5"/>
        <v>4126</v>
      </c>
      <c r="F26">
        <f t="shared" si="5"/>
        <v>4126</v>
      </c>
      <c r="G26">
        <f t="shared" si="5"/>
        <v>4126</v>
      </c>
      <c r="H26">
        <f t="shared" si="5"/>
        <v>4126</v>
      </c>
      <c r="I26">
        <f t="shared" si="5"/>
        <v>4126</v>
      </c>
      <c r="J26">
        <f t="shared" si="5"/>
        <v>4126</v>
      </c>
      <c r="K26">
        <f t="shared" si="5"/>
        <v>4126</v>
      </c>
      <c r="L26">
        <f t="shared" si="5"/>
        <v>4126</v>
      </c>
      <c r="M26">
        <f t="shared" si="5"/>
        <v>4126</v>
      </c>
    </row>
    <row r="28" spans="1:13">
      <c r="A28" t="s">
        <v>83</v>
      </c>
      <c r="B28">
        <f>B9</f>
        <v>15400</v>
      </c>
      <c r="C28">
        <f t="shared" ref="C28:M28" si="6">C9</f>
        <v>15400</v>
      </c>
      <c r="D28">
        <f t="shared" si="6"/>
        <v>15400</v>
      </c>
      <c r="E28">
        <f t="shared" si="6"/>
        <v>15400</v>
      </c>
      <c r="F28">
        <f t="shared" si="6"/>
        <v>15400</v>
      </c>
      <c r="G28">
        <f t="shared" si="6"/>
        <v>15400</v>
      </c>
      <c r="H28">
        <f t="shared" si="6"/>
        <v>15400</v>
      </c>
      <c r="I28">
        <f t="shared" si="6"/>
        <v>15400</v>
      </c>
      <c r="J28">
        <f t="shared" si="6"/>
        <v>15400</v>
      </c>
      <c r="K28">
        <f t="shared" si="6"/>
        <v>15400</v>
      </c>
      <c r="L28">
        <f t="shared" si="6"/>
        <v>15400</v>
      </c>
      <c r="M28">
        <f t="shared" si="6"/>
        <v>15400</v>
      </c>
    </row>
    <row r="29" spans="1:13">
      <c r="A29" t="s">
        <v>84</v>
      </c>
      <c r="B29">
        <f>B26</f>
        <v>4126</v>
      </c>
      <c r="C29">
        <f t="shared" ref="C29:M29" si="7">C26</f>
        <v>4126</v>
      </c>
      <c r="D29">
        <f t="shared" si="7"/>
        <v>4126</v>
      </c>
      <c r="E29">
        <f t="shared" si="7"/>
        <v>4126</v>
      </c>
      <c r="F29">
        <f t="shared" si="7"/>
        <v>4126</v>
      </c>
      <c r="G29">
        <f t="shared" si="7"/>
        <v>4126</v>
      </c>
      <c r="H29">
        <f t="shared" si="7"/>
        <v>4126</v>
      </c>
      <c r="I29">
        <f t="shared" si="7"/>
        <v>4126</v>
      </c>
      <c r="J29">
        <f t="shared" si="7"/>
        <v>4126</v>
      </c>
      <c r="K29">
        <f t="shared" si="7"/>
        <v>4126</v>
      </c>
      <c r="L29">
        <f t="shared" si="7"/>
        <v>4126</v>
      </c>
      <c r="M29">
        <f t="shared" si="7"/>
        <v>4126</v>
      </c>
    </row>
    <row r="31" spans="1:13">
      <c r="A31" s="2" t="s">
        <v>87</v>
      </c>
      <c r="B31">
        <f>B28-B29</f>
        <v>11274</v>
      </c>
      <c r="C31">
        <f t="shared" ref="C31:M31" si="8">C28-C29</f>
        <v>11274</v>
      </c>
      <c r="D31">
        <f t="shared" si="8"/>
        <v>11274</v>
      </c>
      <c r="E31">
        <f t="shared" si="8"/>
        <v>11274</v>
      </c>
      <c r="F31">
        <f t="shared" si="8"/>
        <v>11274</v>
      </c>
      <c r="G31">
        <f t="shared" si="8"/>
        <v>11274</v>
      </c>
      <c r="H31">
        <f t="shared" si="8"/>
        <v>11274</v>
      </c>
      <c r="I31">
        <f t="shared" si="8"/>
        <v>11274</v>
      </c>
      <c r="J31">
        <f t="shared" si="8"/>
        <v>11274</v>
      </c>
      <c r="K31">
        <f t="shared" si="8"/>
        <v>11274</v>
      </c>
      <c r="L31">
        <f t="shared" si="8"/>
        <v>11274</v>
      </c>
      <c r="M31">
        <f t="shared" si="8"/>
        <v>11274</v>
      </c>
    </row>
    <row r="32" spans="1:13">
      <c r="A32" t="s">
        <v>88</v>
      </c>
    </row>
    <row r="33" spans="1:14">
      <c r="A33" t="s">
        <v>89</v>
      </c>
      <c r="B33">
        <f>B31-B32</f>
        <v>11274</v>
      </c>
      <c r="C33">
        <f t="shared" ref="C33:M33" si="9">C31-C32</f>
        <v>11274</v>
      </c>
      <c r="D33">
        <f t="shared" si="9"/>
        <v>11274</v>
      </c>
      <c r="E33">
        <f t="shared" si="9"/>
        <v>11274</v>
      </c>
      <c r="F33">
        <f t="shared" si="9"/>
        <v>11274</v>
      </c>
      <c r="G33">
        <f t="shared" si="9"/>
        <v>11274</v>
      </c>
      <c r="H33">
        <f t="shared" si="9"/>
        <v>11274</v>
      </c>
      <c r="I33">
        <f t="shared" si="9"/>
        <v>11274</v>
      </c>
      <c r="J33">
        <f t="shared" si="9"/>
        <v>11274</v>
      </c>
      <c r="K33">
        <f t="shared" si="9"/>
        <v>11274</v>
      </c>
      <c r="L33">
        <f t="shared" si="9"/>
        <v>11274</v>
      </c>
      <c r="M33">
        <f t="shared" si="9"/>
        <v>11274</v>
      </c>
      <c r="N33" s="18"/>
    </row>
    <row r="34" spans="1:14">
      <c r="N34" s="19"/>
    </row>
    <row r="35" spans="1:14">
      <c r="N35" s="20"/>
    </row>
    <row r="36" spans="1:14">
      <c r="N36" s="21"/>
    </row>
    <row r="37" spans="1:14" ht="17">
      <c r="C37" s="17"/>
      <c r="N37" s="21"/>
    </row>
    <row r="38" spans="1:14">
      <c r="N38" s="22"/>
    </row>
    <row r="39" spans="1:14">
      <c r="N39" s="22"/>
    </row>
    <row r="40" spans="1:14">
      <c r="N40" s="21"/>
    </row>
    <row r="41" spans="1:14">
      <c r="N41" s="23"/>
    </row>
    <row r="42" spans="1:14">
      <c r="N42" s="19"/>
    </row>
    <row r="43" spans="1:14">
      <c r="N43" s="18"/>
    </row>
    <row r="44" spans="1:14">
      <c r="N44" s="18"/>
    </row>
    <row r="45" spans="1:14">
      <c r="N45" s="1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61886-7D71-DF43-AAF6-B26B3FE34E2A}">
  <dimension ref="A1:N45"/>
  <sheetViews>
    <sheetView topLeftCell="A9" workbookViewId="0">
      <selection activeCell="B5" sqref="B5"/>
    </sheetView>
  </sheetViews>
  <sheetFormatPr defaultColWidth="10.6640625" defaultRowHeight="15.5"/>
  <cols>
    <col min="1" max="1" width="34.83203125" bestFit="1" customWidth="1"/>
  </cols>
  <sheetData>
    <row r="1" spans="1:13">
      <c r="A1" t="s">
        <v>3</v>
      </c>
    </row>
    <row r="2" spans="1:13">
      <c r="B2" s="24" t="s">
        <v>6</v>
      </c>
      <c r="C2" s="24" t="s">
        <v>7</v>
      </c>
      <c r="D2" s="24" t="s">
        <v>8</v>
      </c>
      <c r="E2" s="24" t="s">
        <v>9</v>
      </c>
      <c r="F2" s="24" t="s">
        <v>10</v>
      </c>
      <c r="G2" s="24" t="s">
        <v>11</v>
      </c>
      <c r="H2" s="24" t="s">
        <v>12</v>
      </c>
      <c r="I2" s="24" t="s">
        <v>13</v>
      </c>
      <c r="J2" s="24" t="s">
        <v>14</v>
      </c>
      <c r="K2" s="24" t="s">
        <v>15</v>
      </c>
      <c r="L2" s="24" t="s">
        <v>16</v>
      </c>
      <c r="M2" s="24" t="s">
        <v>17</v>
      </c>
    </row>
    <row r="3" spans="1:13">
      <c r="A3" s="2" t="s">
        <v>70</v>
      </c>
      <c r="B3">
        <v>11274</v>
      </c>
      <c r="C3">
        <f>B3+B31</f>
        <v>22548</v>
      </c>
      <c r="D3">
        <f t="shared" ref="D3:M3" si="0">C3+C31</f>
        <v>33822</v>
      </c>
      <c r="E3">
        <f t="shared" si="0"/>
        <v>45096</v>
      </c>
      <c r="F3">
        <f t="shared" si="0"/>
        <v>56370</v>
      </c>
      <c r="G3">
        <f t="shared" si="0"/>
        <v>67644</v>
      </c>
      <c r="H3">
        <f t="shared" si="0"/>
        <v>78918</v>
      </c>
      <c r="I3">
        <f t="shared" si="0"/>
        <v>90192</v>
      </c>
      <c r="J3">
        <f t="shared" si="0"/>
        <v>101466</v>
      </c>
      <c r="K3">
        <f t="shared" si="0"/>
        <v>112740</v>
      </c>
      <c r="L3">
        <f t="shared" si="0"/>
        <v>124014</v>
      </c>
      <c r="M3">
        <f t="shared" si="0"/>
        <v>135288</v>
      </c>
    </row>
    <row r="5" spans="1:13">
      <c r="A5" s="2" t="s">
        <v>73</v>
      </c>
    </row>
    <row r="6" spans="1:13">
      <c r="A6" t="s">
        <v>72</v>
      </c>
      <c r="B6" s="26">
        <v>15400</v>
      </c>
      <c r="C6" s="26">
        <v>15400</v>
      </c>
      <c r="D6" s="26">
        <v>15400</v>
      </c>
      <c r="E6" s="26">
        <v>15400</v>
      </c>
      <c r="F6" s="26">
        <v>15400</v>
      </c>
      <c r="G6" s="26">
        <v>15400</v>
      </c>
      <c r="H6" s="26">
        <v>15400</v>
      </c>
      <c r="I6" s="26">
        <v>15400</v>
      </c>
      <c r="J6" s="26">
        <v>15400</v>
      </c>
      <c r="K6" s="26">
        <v>15400</v>
      </c>
      <c r="L6" s="26">
        <v>15400</v>
      </c>
      <c r="M6" s="26">
        <v>15400</v>
      </c>
    </row>
    <row r="7" spans="1:13">
      <c r="A7" t="s">
        <v>71</v>
      </c>
      <c r="B7">
        <v>0</v>
      </c>
      <c r="C7">
        <v>0</v>
      </c>
      <c r="D7">
        <v>0</v>
      </c>
      <c r="E7">
        <v>0</v>
      </c>
      <c r="F7">
        <v>0</v>
      </c>
      <c r="G7">
        <v>0</v>
      </c>
      <c r="H7">
        <v>0</v>
      </c>
      <c r="I7">
        <v>0</v>
      </c>
      <c r="J7">
        <v>0</v>
      </c>
      <c r="K7">
        <v>0</v>
      </c>
      <c r="L7">
        <v>0</v>
      </c>
      <c r="M7">
        <v>0</v>
      </c>
    </row>
    <row r="9" spans="1:13">
      <c r="A9" s="2" t="s">
        <v>74</v>
      </c>
      <c r="B9">
        <f>B6+B7</f>
        <v>15400</v>
      </c>
      <c r="C9">
        <f t="shared" ref="C9:M9" si="1">C6+C7</f>
        <v>15400</v>
      </c>
      <c r="D9">
        <f t="shared" si="1"/>
        <v>15400</v>
      </c>
      <c r="E9">
        <f t="shared" si="1"/>
        <v>15400</v>
      </c>
      <c r="F9">
        <f t="shared" si="1"/>
        <v>15400</v>
      </c>
      <c r="G9">
        <f t="shared" si="1"/>
        <v>15400</v>
      </c>
      <c r="H9">
        <f t="shared" si="1"/>
        <v>15400</v>
      </c>
      <c r="I9">
        <f t="shared" si="1"/>
        <v>15400</v>
      </c>
      <c r="J9">
        <f t="shared" si="1"/>
        <v>15400</v>
      </c>
      <c r="K9">
        <f t="shared" si="1"/>
        <v>15400</v>
      </c>
      <c r="L9">
        <f t="shared" si="1"/>
        <v>15400</v>
      </c>
      <c r="M9">
        <f t="shared" si="1"/>
        <v>15400</v>
      </c>
    </row>
    <row r="10" spans="1:13">
      <c r="A10" s="2"/>
    </row>
    <row r="11" spans="1:13">
      <c r="A11" s="2" t="s">
        <v>85</v>
      </c>
      <c r="B11">
        <f>B3+B9</f>
        <v>26674</v>
      </c>
      <c r="C11">
        <f t="shared" ref="C11:M11" si="2">C3+C9</f>
        <v>37948</v>
      </c>
      <c r="D11">
        <f t="shared" si="2"/>
        <v>49222</v>
      </c>
      <c r="E11">
        <f t="shared" si="2"/>
        <v>60496</v>
      </c>
      <c r="F11">
        <f t="shared" si="2"/>
        <v>71770</v>
      </c>
      <c r="G11">
        <f t="shared" si="2"/>
        <v>83044</v>
      </c>
      <c r="H11">
        <f t="shared" si="2"/>
        <v>94318</v>
      </c>
      <c r="I11">
        <f t="shared" si="2"/>
        <v>105592</v>
      </c>
      <c r="J11">
        <f t="shared" si="2"/>
        <v>116866</v>
      </c>
      <c r="K11">
        <f t="shared" si="2"/>
        <v>128140</v>
      </c>
      <c r="L11">
        <f t="shared" si="2"/>
        <v>139414</v>
      </c>
      <c r="M11">
        <f t="shared" si="2"/>
        <v>150688</v>
      </c>
    </row>
    <row r="13" spans="1:13">
      <c r="A13" s="2" t="s">
        <v>75</v>
      </c>
    </row>
    <row r="14" spans="1:13">
      <c r="A14" t="s">
        <v>54</v>
      </c>
      <c r="B14" s="26">
        <v>200</v>
      </c>
      <c r="C14" s="26">
        <v>200</v>
      </c>
      <c r="D14" s="26">
        <v>200</v>
      </c>
      <c r="E14" s="26">
        <v>200</v>
      </c>
      <c r="F14" s="26">
        <v>200</v>
      </c>
      <c r="G14" s="26">
        <v>200</v>
      </c>
      <c r="H14" s="26">
        <v>200</v>
      </c>
      <c r="I14" s="26">
        <v>200</v>
      </c>
      <c r="J14" s="26">
        <v>200</v>
      </c>
      <c r="K14" s="26">
        <v>200</v>
      </c>
      <c r="L14" s="26">
        <v>200</v>
      </c>
      <c r="M14" s="26">
        <v>200</v>
      </c>
    </row>
    <row r="16" spans="1:13">
      <c r="A16" s="16" t="s">
        <v>81</v>
      </c>
      <c r="B16">
        <f>B14+B15</f>
        <v>200</v>
      </c>
      <c r="C16">
        <f t="shared" ref="C16:M16" si="3">C14+C15</f>
        <v>200</v>
      </c>
      <c r="D16">
        <f t="shared" si="3"/>
        <v>200</v>
      </c>
      <c r="E16">
        <f t="shared" si="3"/>
        <v>200</v>
      </c>
      <c r="F16">
        <f t="shared" si="3"/>
        <v>200</v>
      </c>
      <c r="G16">
        <f t="shared" si="3"/>
        <v>200</v>
      </c>
      <c r="H16">
        <f t="shared" si="3"/>
        <v>200</v>
      </c>
      <c r="I16">
        <f t="shared" si="3"/>
        <v>200</v>
      </c>
      <c r="J16">
        <f t="shared" si="3"/>
        <v>200</v>
      </c>
      <c r="K16">
        <f t="shared" si="3"/>
        <v>200</v>
      </c>
      <c r="L16">
        <f t="shared" si="3"/>
        <v>200</v>
      </c>
      <c r="M16">
        <f t="shared" si="3"/>
        <v>200</v>
      </c>
    </row>
    <row r="17" spans="1:13">
      <c r="A17" s="16"/>
    </row>
    <row r="18" spans="1:13">
      <c r="A18" s="2" t="s">
        <v>76</v>
      </c>
    </row>
    <row r="19" spans="1:13">
      <c r="A19" t="s">
        <v>77</v>
      </c>
      <c r="B19">
        <v>2376</v>
      </c>
      <c r="C19">
        <v>2376</v>
      </c>
      <c r="D19">
        <v>2376</v>
      </c>
      <c r="E19">
        <v>2376</v>
      </c>
      <c r="F19">
        <v>2376</v>
      </c>
      <c r="G19">
        <v>2376</v>
      </c>
      <c r="H19">
        <v>2376</v>
      </c>
      <c r="I19">
        <v>2376</v>
      </c>
      <c r="J19">
        <v>2376</v>
      </c>
      <c r="K19">
        <v>2376</v>
      </c>
      <c r="L19">
        <v>2376</v>
      </c>
      <c r="M19">
        <v>2376</v>
      </c>
    </row>
    <row r="20" spans="1:13">
      <c r="A20" t="s">
        <v>78</v>
      </c>
      <c r="B20">
        <v>1300</v>
      </c>
      <c r="C20">
        <v>1300</v>
      </c>
      <c r="D20">
        <v>1300</v>
      </c>
      <c r="E20">
        <v>1300</v>
      </c>
      <c r="F20">
        <v>1300</v>
      </c>
      <c r="G20">
        <v>1300</v>
      </c>
      <c r="H20">
        <v>1300</v>
      </c>
      <c r="I20">
        <v>1300</v>
      </c>
      <c r="J20">
        <v>1300</v>
      </c>
      <c r="K20">
        <v>1300</v>
      </c>
      <c r="L20">
        <v>1300</v>
      </c>
      <c r="M20">
        <v>1300</v>
      </c>
    </row>
    <row r="21" spans="1:13">
      <c r="A21" t="s">
        <v>79</v>
      </c>
      <c r="B21">
        <v>250</v>
      </c>
      <c r="C21">
        <v>250</v>
      </c>
      <c r="D21">
        <v>250</v>
      </c>
      <c r="E21">
        <v>250</v>
      </c>
      <c r="F21">
        <v>250</v>
      </c>
      <c r="G21">
        <v>250</v>
      </c>
      <c r="H21">
        <v>250</v>
      </c>
      <c r="I21">
        <v>250</v>
      </c>
      <c r="J21">
        <v>250</v>
      </c>
      <c r="K21">
        <v>250</v>
      </c>
      <c r="L21">
        <v>250</v>
      </c>
      <c r="M21">
        <v>250</v>
      </c>
    </row>
    <row r="23" spans="1:13">
      <c r="A23" s="16" t="s">
        <v>80</v>
      </c>
      <c r="B23">
        <f>SUM(B19:B21)</f>
        <v>3926</v>
      </c>
      <c r="C23">
        <f t="shared" ref="C23:M23" si="4">SUM(C19:C21)</f>
        <v>3926</v>
      </c>
      <c r="D23">
        <f t="shared" si="4"/>
        <v>3926</v>
      </c>
      <c r="E23">
        <f t="shared" si="4"/>
        <v>3926</v>
      </c>
      <c r="F23">
        <f t="shared" si="4"/>
        <v>3926</v>
      </c>
      <c r="G23">
        <f t="shared" si="4"/>
        <v>3926</v>
      </c>
      <c r="H23">
        <f t="shared" si="4"/>
        <v>3926</v>
      </c>
      <c r="I23">
        <f t="shared" si="4"/>
        <v>3926</v>
      </c>
      <c r="J23">
        <f t="shared" si="4"/>
        <v>3926</v>
      </c>
      <c r="K23">
        <f t="shared" si="4"/>
        <v>3926</v>
      </c>
      <c r="L23">
        <f t="shared" si="4"/>
        <v>3926</v>
      </c>
      <c r="M23">
        <f t="shared" si="4"/>
        <v>3926</v>
      </c>
    </row>
    <row r="26" spans="1:13">
      <c r="A26" s="2" t="s">
        <v>82</v>
      </c>
      <c r="B26">
        <f>B16+B23</f>
        <v>4126</v>
      </c>
      <c r="C26">
        <f t="shared" ref="C26:M26" si="5">C16+C23</f>
        <v>4126</v>
      </c>
      <c r="D26">
        <f t="shared" si="5"/>
        <v>4126</v>
      </c>
      <c r="E26">
        <f t="shared" si="5"/>
        <v>4126</v>
      </c>
      <c r="F26">
        <f t="shared" si="5"/>
        <v>4126</v>
      </c>
      <c r="G26">
        <f t="shared" si="5"/>
        <v>4126</v>
      </c>
      <c r="H26">
        <f t="shared" si="5"/>
        <v>4126</v>
      </c>
      <c r="I26">
        <f t="shared" si="5"/>
        <v>4126</v>
      </c>
      <c r="J26">
        <f t="shared" si="5"/>
        <v>4126</v>
      </c>
      <c r="K26">
        <f t="shared" si="5"/>
        <v>4126</v>
      </c>
      <c r="L26">
        <f t="shared" si="5"/>
        <v>4126</v>
      </c>
      <c r="M26">
        <f t="shared" si="5"/>
        <v>4126</v>
      </c>
    </row>
    <row r="28" spans="1:13">
      <c r="A28" t="s">
        <v>83</v>
      </c>
      <c r="B28">
        <f>B9</f>
        <v>15400</v>
      </c>
      <c r="C28">
        <f t="shared" ref="C28:M28" si="6">C9</f>
        <v>15400</v>
      </c>
      <c r="D28">
        <f t="shared" si="6"/>
        <v>15400</v>
      </c>
      <c r="E28">
        <f t="shared" si="6"/>
        <v>15400</v>
      </c>
      <c r="F28">
        <f t="shared" si="6"/>
        <v>15400</v>
      </c>
      <c r="G28">
        <f t="shared" si="6"/>
        <v>15400</v>
      </c>
      <c r="H28">
        <f t="shared" si="6"/>
        <v>15400</v>
      </c>
      <c r="I28">
        <f t="shared" si="6"/>
        <v>15400</v>
      </c>
      <c r="J28">
        <f t="shared" si="6"/>
        <v>15400</v>
      </c>
      <c r="K28">
        <f t="shared" si="6"/>
        <v>15400</v>
      </c>
      <c r="L28">
        <f t="shared" si="6"/>
        <v>15400</v>
      </c>
      <c r="M28">
        <f t="shared" si="6"/>
        <v>15400</v>
      </c>
    </row>
    <row r="29" spans="1:13">
      <c r="A29" t="s">
        <v>84</v>
      </c>
      <c r="B29">
        <f>B26</f>
        <v>4126</v>
      </c>
      <c r="C29">
        <f t="shared" ref="C29:M29" si="7">C26</f>
        <v>4126</v>
      </c>
      <c r="D29">
        <f t="shared" si="7"/>
        <v>4126</v>
      </c>
      <c r="E29">
        <f t="shared" si="7"/>
        <v>4126</v>
      </c>
      <c r="F29">
        <f t="shared" si="7"/>
        <v>4126</v>
      </c>
      <c r="G29">
        <f t="shared" si="7"/>
        <v>4126</v>
      </c>
      <c r="H29">
        <f t="shared" si="7"/>
        <v>4126</v>
      </c>
      <c r="I29">
        <f t="shared" si="7"/>
        <v>4126</v>
      </c>
      <c r="J29">
        <f t="shared" si="7"/>
        <v>4126</v>
      </c>
      <c r="K29">
        <f t="shared" si="7"/>
        <v>4126</v>
      </c>
      <c r="L29">
        <f t="shared" si="7"/>
        <v>4126</v>
      </c>
      <c r="M29">
        <f t="shared" si="7"/>
        <v>4126</v>
      </c>
    </row>
    <row r="31" spans="1:13">
      <c r="A31" s="2" t="s">
        <v>87</v>
      </c>
      <c r="B31">
        <f>B28-B29</f>
        <v>11274</v>
      </c>
      <c r="C31">
        <f t="shared" ref="C31:M31" si="8">C28-C29</f>
        <v>11274</v>
      </c>
      <c r="D31">
        <f t="shared" si="8"/>
        <v>11274</v>
      </c>
      <c r="E31">
        <f t="shared" si="8"/>
        <v>11274</v>
      </c>
      <c r="F31">
        <f t="shared" si="8"/>
        <v>11274</v>
      </c>
      <c r="G31">
        <f t="shared" si="8"/>
        <v>11274</v>
      </c>
      <c r="H31">
        <f t="shared" si="8"/>
        <v>11274</v>
      </c>
      <c r="I31">
        <f t="shared" si="8"/>
        <v>11274</v>
      </c>
      <c r="J31">
        <f t="shared" si="8"/>
        <v>11274</v>
      </c>
      <c r="K31">
        <f t="shared" si="8"/>
        <v>11274</v>
      </c>
      <c r="L31">
        <f t="shared" si="8"/>
        <v>11274</v>
      </c>
      <c r="M31">
        <f t="shared" si="8"/>
        <v>11274</v>
      </c>
    </row>
    <row r="32" spans="1:13">
      <c r="A32" t="s">
        <v>88</v>
      </c>
    </row>
    <row r="33" spans="1:14">
      <c r="A33" t="s">
        <v>89</v>
      </c>
      <c r="B33">
        <f>B31-B32</f>
        <v>11274</v>
      </c>
      <c r="C33">
        <f t="shared" ref="C33:M33" si="9">C31-C32</f>
        <v>11274</v>
      </c>
      <c r="D33">
        <f t="shared" si="9"/>
        <v>11274</v>
      </c>
      <c r="E33">
        <f t="shared" si="9"/>
        <v>11274</v>
      </c>
      <c r="F33">
        <f t="shared" si="9"/>
        <v>11274</v>
      </c>
      <c r="G33">
        <f t="shared" si="9"/>
        <v>11274</v>
      </c>
      <c r="H33">
        <f t="shared" si="9"/>
        <v>11274</v>
      </c>
      <c r="I33">
        <f t="shared" si="9"/>
        <v>11274</v>
      </c>
      <c r="J33">
        <f t="shared" si="9"/>
        <v>11274</v>
      </c>
      <c r="K33">
        <f t="shared" si="9"/>
        <v>11274</v>
      </c>
      <c r="L33">
        <f t="shared" si="9"/>
        <v>11274</v>
      </c>
      <c r="M33">
        <f t="shared" si="9"/>
        <v>11274</v>
      </c>
      <c r="N33" s="18"/>
    </row>
    <row r="34" spans="1:14">
      <c r="N34" s="19"/>
    </row>
    <row r="35" spans="1:14">
      <c r="N35" s="20"/>
    </row>
    <row r="36" spans="1:14">
      <c r="N36" s="21"/>
    </row>
    <row r="37" spans="1:14" ht="17">
      <c r="C37" s="17"/>
      <c r="N37" s="21"/>
    </row>
    <row r="38" spans="1:14">
      <c r="N38" s="22"/>
    </row>
    <row r="39" spans="1:14">
      <c r="N39" s="22"/>
    </row>
    <row r="40" spans="1:14">
      <c r="N40" s="21"/>
    </row>
    <row r="41" spans="1:14">
      <c r="N41" s="23"/>
    </row>
    <row r="42" spans="1:14">
      <c r="N42" s="19"/>
    </row>
    <row r="43" spans="1:14">
      <c r="N43" s="18"/>
    </row>
    <row r="44" spans="1:14">
      <c r="N44" s="18"/>
    </row>
    <row r="45" spans="1:14">
      <c r="N45" s="1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A3BAB-3594-40B2-8479-6CC4C0BDC256}">
  <dimension ref="A1:D38"/>
  <sheetViews>
    <sheetView topLeftCell="A2" workbookViewId="0">
      <selection activeCell="C24" sqref="C24"/>
    </sheetView>
  </sheetViews>
  <sheetFormatPr defaultColWidth="10.6640625" defaultRowHeight="15.5"/>
  <cols>
    <col min="1" max="1" width="30.75" customWidth="1"/>
  </cols>
  <sheetData>
    <row r="1" spans="1:3">
      <c r="A1" t="s">
        <v>4</v>
      </c>
    </row>
    <row r="2" spans="1:3" ht="16" thickBot="1"/>
    <row r="3" spans="1:3">
      <c r="A3" s="31" t="s">
        <v>97</v>
      </c>
      <c r="B3" s="32" t="s">
        <v>98</v>
      </c>
      <c r="C3" s="33" t="s">
        <v>98</v>
      </c>
    </row>
    <row r="4" spans="1:3">
      <c r="A4" s="34" t="s">
        <v>99</v>
      </c>
      <c r="B4" s="30">
        <v>3610</v>
      </c>
      <c r="C4" s="35"/>
    </row>
    <row r="5" spans="1:3">
      <c r="A5" s="34" t="s">
        <v>100</v>
      </c>
      <c r="B5" s="30">
        <v>0</v>
      </c>
      <c r="C5" s="35"/>
    </row>
    <row r="6" spans="1:3">
      <c r="A6" s="34" t="s">
        <v>101</v>
      </c>
      <c r="B6" s="30">
        <v>0</v>
      </c>
      <c r="C6" s="35"/>
    </row>
    <row r="7" spans="1:3">
      <c r="A7" s="34" t="s">
        <v>102</v>
      </c>
      <c r="B7" s="30"/>
      <c r="C7" s="35">
        <f>SUM(B4,B5)</f>
        <v>3610</v>
      </c>
    </row>
    <row r="8" spans="1:3">
      <c r="A8" s="34"/>
      <c r="B8" s="30"/>
      <c r="C8" s="35"/>
    </row>
    <row r="9" spans="1:3">
      <c r="A9" s="34" t="s">
        <v>103</v>
      </c>
      <c r="B9" s="30"/>
      <c r="C9" s="35"/>
    </row>
    <row r="10" spans="1:3">
      <c r="A10" s="34" t="s">
        <v>104</v>
      </c>
      <c r="B10" s="30">
        <v>1500</v>
      </c>
      <c r="C10" s="35"/>
    </row>
    <row r="11" spans="1:3">
      <c r="A11" s="34" t="s">
        <v>110</v>
      </c>
      <c r="B11" s="30">
        <v>1000</v>
      </c>
      <c r="C11" s="35"/>
    </row>
    <row r="12" spans="1:3">
      <c r="A12" s="34" t="s">
        <v>105</v>
      </c>
      <c r="B12" s="30">
        <v>1000</v>
      </c>
      <c r="C12" s="35"/>
    </row>
    <row r="13" spans="1:3">
      <c r="A13" s="34" t="s">
        <v>106</v>
      </c>
      <c r="B13" s="30"/>
      <c r="C13" s="35">
        <f>SUM(B10:B12)</f>
        <v>3500</v>
      </c>
    </row>
    <row r="14" spans="1:3">
      <c r="A14" s="34"/>
      <c r="B14" s="30"/>
      <c r="C14" s="35"/>
    </row>
    <row r="15" spans="1:3">
      <c r="A15" s="36" t="s">
        <v>107</v>
      </c>
      <c r="B15" s="30"/>
      <c r="C15" s="42">
        <f>SUM(C7,C13)</f>
        <v>7110</v>
      </c>
    </row>
    <row r="16" spans="1:3">
      <c r="A16" s="34"/>
      <c r="B16" s="30"/>
      <c r="C16" s="35"/>
    </row>
    <row r="17" spans="1:4">
      <c r="A17" s="34" t="s">
        <v>111</v>
      </c>
      <c r="B17" s="30"/>
      <c r="C17" s="35"/>
    </row>
    <row r="18" spans="1:4">
      <c r="A18" s="34" t="s">
        <v>112</v>
      </c>
      <c r="B18" s="30"/>
      <c r="C18" s="35"/>
    </row>
    <row r="19" spans="1:4">
      <c r="A19" s="34" t="s">
        <v>113</v>
      </c>
      <c r="B19" s="30">
        <v>2200</v>
      </c>
      <c r="C19" s="35"/>
    </row>
    <row r="20" spans="1:4">
      <c r="A20" s="36" t="s">
        <v>114</v>
      </c>
      <c r="B20" s="30"/>
      <c r="C20" s="35">
        <v>2200</v>
      </c>
    </row>
    <row r="21" spans="1:4">
      <c r="A21" s="34"/>
      <c r="B21" s="30"/>
      <c r="C21" s="35"/>
    </row>
    <row r="22" spans="1:4">
      <c r="A22" s="34" t="s">
        <v>115</v>
      </c>
      <c r="B22" s="30"/>
      <c r="C22" s="35"/>
    </row>
    <row r="23" spans="1:4" ht="17.5">
      <c r="A23" s="36" t="s">
        <v>117</v>
      </c>
      <c r="B23" s="30"/>
      <c r="C23" s="35">
        <f>C15-C20</f>
        <v>4910</v>
      </c>
      <c r="D23" s="14" t="s">
        <v>66</v>
      </c>
    </row>
    <row r="24" spans="1:4" ht="16" thickBot="1">
      <c r="A24" s="37" t="s">
        <v>118</v>
      </c>
      <c r="B24" s="38"/>
      <c r="C24" s="43">
        <f>C23+C20</f>
        <v>7110</v>
      </c>
    </row>
    <row r="25" spans="1:4">
      <c r="D25" s="7" t="s">
        <v>61</v>
      </c>
    </row>
    <row r="27" spans="1:4">
      <c r="D27" s="7" t="s">
        <v>67</v>
      </c>
    </row>
    <row r="29" spans="1:4">
      <c r="D29" s="8" t="s">
        <v>62</v>
      </c>
    </row>
    <row r="30" spans="1:4">
      <c r="D30" s="8" t="s">
        <v>63</v>
      </c>
    </row>
    <row r="31" spans="1:4">
      <c r="D31" s="8" t="s">
        <v>64</v>
      </c>
    </row>
    <row r="32" spans="1:4">
      <c r="D32" s="8" t="s">
        <v>65</v>
      </c>
    </row>
    <row r="34" spans="4:4">
      <c r="D34" s="8" t="s">
        <v>51</v>
      </c>
    </row>
    <row r="35" spans="4:4">
      <c r="D35" s="7" t="s">
        <v>68</v>
      </c>
    </row>
    <row r="36" spans="4:4">
      <c r="D36" s="7" t="s">
        <v>69</v>
      </c>
    </row>
    <row r="37" spans="4:4">
      <c r="D37" s="7" t="s">
        <v>86</v>
      </c>
    </row>
    <row r="38" spans="4:4">
      <c r="D38" s="1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479F1-354D-4447-811C-763764FC9EB1}">
  <dimension ref="A1:E38"/>
  <sheetViews>
    <sheetView workbookViewId="0">
      <selection activeCell="C28" sqref="C28"/>
    </sheetView>
  </sheetViews>
  <sheetFormatPr defaultColWidth="10.6640625" defaultRowHeight="15.5"/>
  <cols>
    <col min="1" max="1" width="30.75" customWidth="1"/>
  </cols>
  <sheetData>
    <row r="1" spans="1:3">
      <c r="A1" t="s">
        <v>4</v>
      </c>
    </row>
    <row r="2" spans="1:3" ht="16" thickBot="1"/>
    <row r="3" spans="1:3">
      <c r="A3" s="31" t="s">
        <v>97</v>
      </c>
      <c r="B3" s="32" t="s">
        <v>98</v>
      </c>
      <c r="C3" s="33" t="s">
        <v>98</v>
      </c>
    </row>
    <row r="4" spans="1:3">
      <c r="A4" s="34" t="s">
        <v>99</v>
      </c>
      <c r="B4" s="30">
        <v>11274</v>
      </c>
      <c r="C4" s="35"/>
    </row>
    <row r="5" spans="1:3">
      <c r="A5" s="34" t="s">
        <v>100</v>
      </c>
      <c r="B5" s="30">
        <v>0</v>
      </c>
      <c r="C5" s="35"/>
    </row>
    <row r="6" spans="1:3">
      <c r="A6" s="34" t="s">
        <v>101</v>
      </c>
      <c r="B6" s="30">
        <v>0</v>
      </c>
      <c r="C6" s="35"/>
    </row>
    <row r="7" spans="1:3">
      <c r="A7" s="34" t="s">
        <v>102</v>
      </c>
      <c r="B7" s="30"/>
      <c r="C7" s="35">
        <f>SUM(B4,B5)</f>
        <v>11274</v>
      </c>
    </row>
    <row r="8" spans="1:3">
      <c r="A8" s="34"/>
      <c r="B8" s="30"/>
      <c r="C8" s="35"/>
    </row>
    <row r="9" spans="1:3">
      <c r="A9" s="34" t="s">
        <v>103</v>
      </c>
      <c r="B9" s="30"/>
      <c r="C9" s="35"/>
    </row>
    <row r="10" spans="1:3">
      <c r="A10" s="34" t="s">
        <v>104</v>
      </c>
      <c r="B10" s="30">
        <v>1500</v>
      </c>
      <c r="C10" s="35"/>
    </row>
    <row r="11" spans="1:3">
      <c r="A11" s="34" t="s">
        <v>110</v>
      </c>
      <c r="B11" s="30">
        <v>1000</v>
      </c>
      <c r="C11" s="35"/>
    </row>
    <row r="12" spans="1:3">
      <c r="A12" s="34" t="s">
        <v>105</v>
      </c>
      <c r="B12" s="30">
        <v>1000</v>
      </c>
      <c r="C12" s="35"/>
    </row>
    <row r="13" spans="1:3">
      <c r="A13" s="34" t="s">
        <v>106</v>
      </c>
      <c r="B13" s="30"/>
      <c r="C13" s="35">
        <f>SUM(B10:B12)</f>
        <v>3500</v>
      </c>
    </row>
    <row r="14" spans="1:3">
      <c r="A14" s="34"/>
      <c r="B14" s="30"/>
      <c r="C14" s="35"/>
    </row>
    <row r="15" spans="1:3">
      <c r="A15" s="36" t="s">
        <v>107</v>
      </c>
      <c r="B15" s="30"/>
      <c r="C15" s="42">
        <f>SUM(C7,C13)</f>
        <v>14774</v>
      </c>
    </row>
    <row r="16" spans="1:3">
      <c r="A16" s="34"/>
      <c r="B16" s="30"/>
      <c r="C16" s="35"/>
    </row>
    <row r="17" spans="1:5">
      <c r="A17" s="34" t="s">
        <v>111</v>
      </c>
      <c r="B17" s="30"/>
      <c r="C17" s="35"/>
    </row>
    <row r="18" spans="1:5">
      <c r="A18" s="34" t="s">
        <v>112</v>
      </c>
      <c r="B18" s="30"/>
      <c r="C18" s="35"/>
    </row>
    <row r="19" spans="1:5">
      <c r="A19" s="34" t="s">
        <v>113</v>
      </c>
      <c r="B19" s="30">
        <v>2200</v>
      </c>
      <c r="C19" s="35"/>
    </row>
    <row r="20" spans="1:5">
      <c r="A20" s="36" t="s">
        <v>114</v>
      </c>
      <c r="B20" s="30"/>
      <c r="C20" s="35">
        <v>2200</v>
      </c>
    </row>
    <row r="21" spans="1:5">
      <c r="A21" s="34"/>
      <c r="B21" s="30"/>
      <c r="C21" s="35"/>
    </row>
    <row r="22" spans="1:5">
      <c r="A22" s="34" t="s">
        <v>115</v>
      </c>
      <c r="B22" s="30"/>
      <c r="C22" s="35"/>
    </row>
    <row r="23" spans="1:5" ht="17.5">
      <c r="A23" s="36" t="s">
        <v>117</v>
      </c>
      <c r="B23" s="30"/>
      <c r="C23" s="35">
        <f>C15-C20</f>
        <v>12574</v>
      </c>
      <c r="E23" s="14" t="s">
        <v>66</v>
      </c>
    </row>
    <row r="24" spans="1:5" ht="16" thickBot="1">
      <c r="A24" s="37" t="s">
        <v>119</v>
      </c>
      <c r="B24" s="38"/>
      <c r="C24" s="43">
        <f>C23+C20</f>
        <v>14774</v>
      </c>
    </row>
    <row r="25" spans="1:5">
      <c r="D25" s="7" t="s">
        <v>61</v>
      </c>
    </row>
    <row r="27" spans="1:5">
      <c r="D27" s="7" t="s">
        <v>67</v>
      </c>
    </row>
    <row r="29" spans="1:5">
      <c r="D29" s="8" t="s">
        <v>62</v>
      </c>
    </row>
    <row r="30" spans="1:5">
      <c r="D30" s="8" t="s">
        <v>63</v>
      </c>
    </row>
    <row r="31" spans="1:5">
      <c r="D31" s="8" t="s">
        <v>64</v>
      </c>
    </row>
    <row r="32" spans="1:5">
      <c r="D32" s="8" t="s">
        <v>65</v>
      </c>
    </row>
    <row r="34" spans="4:4">
      <c r="D34" s="8" t="s">
        <v>51</v>
      </c>
    </row>
    <row r="35" spans="4:4">
      <c r="D35" s="7" t="s">
        <v>68</v>
      </c>
    </row>
    <row r="36" spans="4:4">
      <c r="D36" s="7" t="s">
        <v>69</v>
      </c>
    </row>
    <row r="37" spans="4:4">
      <c r="D37" s="7" t="s">
        <v>86</v>
      </c>
    </row>
    <row r="38" spans="4:4">
      <c r="D38" s="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Start Up Costs </vt:lpstr>
      <vt:lpstr>Income Statement Year 2025 </vt:lpstr>
      <vt:lpstr>Income Statement Year 2026.</vt:lpstr>
      <vt:lpstr>Income Statement Year 2027</vt:lpstr>
      <vt:lpstr>Cash Flow Year 2025</vt:lpstr>
      <vt:lpstr>Cash Flow Year 2026)</vt:lpstr>
      <vt:lpstr>Cash Flow Year 2027</vt:lpstr>
      <vt:lpstr>Balance Sheet Year 2025</vt:lpstr>
      <vt:lpstr>Balance Sheet Year 2026</vt:lpstr>
      <vt:lpstr>Balance Sheet Year 2027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Nijad Sajid</cp:lastModifiedBy>
  <dcterms:created xsi:type="dcterms:W3CDTF">2022-03-19T15:50:25Z</dcterms:created>
  <dcterms:modified xsi:type="dcterms:W3CDTF">2025-03-17T08:21:21Z</dcterms:modified>
</cp:coreProperties>
</file>